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Noviembre/"/>
    </mc:Choice>
  </mc:AlternateContent>
  <xr:revisionPtr revIDLastSave="0" documentId="8_{0A172D96-67A0-4FFE-87F7-BCA3C5BAB5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'!$A$3:$P$124</definedName>
    <definedName name="_xlnm.Print_Titles" localSheetId="1">'Plantilla Ejecución '!$3:$15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" i="3" l="1"/>
  <c r="O74" i="3"/>
  <c r="O69" i="3"/>
  <c r="O34" i="3"/>
  <c r="O24" i="3"/>
  <c r="O18" i="3"/>
  <c r="P62" i="3"/>
  <c r="P61" i="3"/>
  <c r="P43" i="3"/>
  <c r="P41" i="3"/>
  <c r="P40" i="3"/>
  <c r="P39" i="3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3" i="3"/>
  <c r="P20" i="3"/>
  <c r="P19" i="3"/>
  <c r="N77" i="3"/>
  <c r="N74" i="3"/>
  <c r="N69" i="3"/>
  <c r="N34" i="3"/>
  <c r="N24" i="3"/>
  <c r="N18" i="3"/>
  <c r="P94" i="3"/>
  <c r="P93" i="3"/>
  <c r="P90" i="3"/>
  <c r="P89" i="3"/>
  <c r="P88" i="3"/>
  <c r="P87" i="3"/>
  <c r="P86" i="3"/>
  <c r="P85" i="3"/>
  <c r="H78" i="3"/>
  <c r="G78" i="3"/>
  <c r="F78" i="3"/>
  <c r="E78" i="3"/>
  <c r="D78" i="3"/>
  <c r="C78" i="3"/>
  <c r="P77" i="3"/>
  <c r="M77" i="3"/>
  <c r="L77" i="3"/>
  <c r="K77" i="3"/>
  <c r="J77" i="3"/>
  <c r="I77" i="3"/>
  <c r="H75" i="3"/>
  <c r="G75" i="3"/>
  <c r="P69" i="3"/>
  <c r="M69" i="3"/>
  <c r="M60" i="3" s="1"/>
  <c r="L69" i="3"/>
  <c r="L60" i="3" s="1"/>
  <c r="K69" i="3"/>
  <c r="K60" i="3" s="1"/>
  <c r="J69" i="3"/>
  <c r="J60" i="3" s="1"/>
  <c r="I69" i="3"/>
  <c r="I60" i="3" s="1"/>
  <c r="I59" i="3" s="1"/>
  <c r="H60" i="3"/>
  <c r="G60" i="3"/>
  <c r="J51" i="3"/>
  <c r="I51" i="3"/>
  <c r="I44" i="3" s="1"/>
  <c r="H44" i="3"/>
  <c r="G44" i="3"/>
  <c r="F44" i="3"/>
  <c r="E44" i="3"/>
  <c r="D44" i="3"/>
  <c r="C44" i="3"/>
  <c r="M34" i="3"/>
  <c r="L34" i="3"/>
  <c r="K34" i="3"/>
  <c r="J34" i="3"/>
  <c r="I34" i="3"/>
  <c r="H34" i="3"/>
  <c r="G34" i="3"/>
  <c r="F34" i="3"/>
  <c r="E34" i="3"/>
  <c r="D34" i="3"/>
  <c r="C34" i="3"/>
  <c r="M24" i="3"/>
  <c r="L24" i="3"/>
  <c r="K24" i="3"/>
  <c r="J24" i="3"/>
  <c r="I24" i="3"/>
  <c r="H24" i="3"/>
  <c r="G24" i="3"/>
  <c r="F24" i="3"/>
  <c r="E24" i="3"/>
  <c r="D24" i="3"/>
  <c r="C24" i="3"/>
  <c r="M18" i="3"/>
  <c r="L18" i="3"/>
  <c r="K18" i="3"/>
  <c r="J18" i="3"/>
  <c r="I18" i="3"/>
  <c r="H18" i="3"/>
  <c r="G18" i="3"/>
  <c r="F18" i="3"/>
  <c r="E18" i="3"/>
  <c r="D18" i="3"/>
  <c r="C18" i="3"/>
  <c r="D52" i="3"/>
  <c r="C52" i="3"/>
  <c r="E52" i="3"/>
  <c r="F52" i="3"/>
  <c r="D60" i="3"/>
  <c r="C60" i="3"/>
  <c r="H52" i="3"/>
  <c r="G52" i="3"/>
  <c r="E60" i="3"/>
  <c r="F60" i="3"/>
  <c r="D70" i="3"/>
  <c r="C70" i="3"/>
  <c r="E70" i="3"/>
  <c r="F70" i="3"/>
  <c r="D75" i="3"/>
  <c r="C75" i="3"/>
  <c r="P74" i="3"/>
  <c r="M74" i="3"/>
  <c r="L74" i="3"/>
  <c r="K74" i="3"/>
  <c r="J74" i="3"/>
  <c r="I74" i="3"/>
  <c r="H70" i="3"/>
  <c r="G70" i="3"/>
  <c r="E75" i="3"/>
  <c r="F75" i="3"/>
  <c r="P52" i="3" l="1"/>
  <c r="N51" i="3" s="1"/>
  <c r="N44" i="3" s="1"/>
  <c r="N82" i="3" s="1"/>
  <c r="N97" i="3" s="1"/>
  <c r="P24" i="3"/>
  <c r="P34" i="3"/>
  <c r="P60" i="3"/>
  <c r="J59" i="3"/>
  <c r="P18" i="3"/>
  <c r="D82" i="3"/>
  <c r="D97" i="3" s="1"/>
  <c r="P51" i="3" l="1"/>
  <c r="O51" i="3"/>
  <c r="O44" i="3" s="1"/>
  <c r="O82" i="3" s="1"/>
  <c r="O97" i="3" s="1"/>
  <c r="L51" i="3"/>
  <c r="L44" i="3" s="1"/>
  <c r="K51" i="3"/>
  <c r="K44" i="3" s="1"/>
  <c r="M51" i="3"/>
  <c r="M44" i="3" s="1"/>
  <c r="M82" i="3" s="1"/>
  <c r="M97" i="3" s="1"/>
  <c r="C82" i="3"/>
  <c r="C97" i="3" s="1"/>
  <c r="B25" i="2"/>
  <c r="J44" i="3" l="1"/>
  <c r="P44" i="3" s="1"/>
  <c r="H82" i="3"/>
  <c r="H97" i="3" s="1"/>
  <c r="I82" i="3"/>
  <c r="I97" i="3" s="1"/>
  <c r="L82" i="3" l="1"/>
  <c r="L97" i="3" s="1"/>
  <c r="G82" i="3"/>
  <c r="G97" i="3" s="1"/>
  <c r="F82" i="3"/>
  <c r="F97" i="3" s="1"/>
  <c r="E82" i="3" l="1"/>
  <c r="E97" i="3" s="1"/>
  <c r="B61" i="2"/>
  <c r="B51" i="2"/>
  <c r="B35" i="2"/>
  <c r="B15" i="2"/>
  <c r="B9" i="2"/>
  <c r="B8" i="2" s="1"/>
  <c r="K82" i="3" l="1"/>
  <c r="K97" i="3" s="1"/>
  <c r="P82" i="3" l="1"/>
  <c r="P97" i="3" s="1"/>
  <c r="J82" i="3"/>
  <c r="J97" i="3" s="1"/>
</calcChain>
</file>

<file path=xl/sharedStrings.xml><?xml version="1.0" encoding="utf-8"?>
<sst xmlns="http://schemas.openxmlformats.org/spreadsheetml/2006/main" count="193" uniqueCount="114">
  <si>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</si>
  <si>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</si>
  <si>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</si>
  <si>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</si>
  <si>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</si>
  <si>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</si>
  <si>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</si>
  <si>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</si>
  <si>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</si>
  <si>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</si>
  <si>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</si>
  <si>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</si>
  <si>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</si>
  <si>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</si>
  <si>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</si>
  <si>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</si>
  <si>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</si>
  <si>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</si>
  <si>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</si>
  <si>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</si>
  <si>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</si>
  <si>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</si>
  <si>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</si>
  <si>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</si>
  <si>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</si>
  <si>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</si>
  <si>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</si>
  <si>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</si>
  <si>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</si>
  <si>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</si>
  <si>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</si>
  <si>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</si>
  <si>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</si>
  <si>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</si>
  <si>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</si>
  <si>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</si>
  <si>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</si>
  <si>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</si>
  <si>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</si>
  <si>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</si>
  <si>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</si>
  <si>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</si>
  <si>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</si>
  <si>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</si>
  <si>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</si>
  <si>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</si>
  <si>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</si>
  <si>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</si>
  <si>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</si>
  <si>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</si>
  <si>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</si>
  <si>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</si>
  <si>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</si>
  <si>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</si>
  <si>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</si>
  <si>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</si>
  <si>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</si>
  <si>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</si>
  <si>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</si>
  <si>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</si>
  <si>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</si>
  <si>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</si>
  <si>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</si>
  <si>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</si>
  <si>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</si>
  <si>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</si>
  <si>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</si>
  <si>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</si>
  <si>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</si>
  <si>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</si>
  <si>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</si>
  <si>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</si>
  <si>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</si>
  <si>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</si>
  <si>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</si>
  <si>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</si>
  <si>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</si>
  <si>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</si>
  <si>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</si>
  <si>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</si>
  <si>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</si>
  <si>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</si>
  <si>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</si>
  <si>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</si>
  <si>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</si>
  <si>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</si>
  <si>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</si>
  <si>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</si>
  <si>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</si>
  <si>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</si>
  <si>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</si>
  <si>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</si>
  <si>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</si>
  <si>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</si>
  <si>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</si>
  <si>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</si>
  <si>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</si>
  <si>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</si>
  <si>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</si>
  <si>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</si>
  <si>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</si>
  <si>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</si>
  <si>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</si>
  <si>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</si>
  <si>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</si>
  <si>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</si>
  <si>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</si>
  <si>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Gasto devengado</t>
  </si>
  <si>
    <t>SEPTIEMBRE</t>
  </si>
  <si>
    <t>Presupesto Aprobado</t>
  </si>
  <si>
    <t>Prespuesto Modificado</t>
  </si>
  <si>
    <t>OCTUBRE</t>
  </si>
  <si>
    <t>6.Fuente  Reporte del -SIGEF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</si>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</sst>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8" xfId="1" applyFont="1" applyBorder="1" applyAlignment="1">
      <alignment vertical="center" wrapText="1"/>
    </xf>
    <xf numFmtId="43" fontId="4" fillId="0" borderId="9" xfId="1" applyFont="1" applyBorder="1"/>
    <xf numFmtId="43" fontId="4" fillId="0" borderId="10" xfId="1" applyFont="1" applyBorder="1" applyAlignment="1">
      <alignment vertical="center" wrapText="1"/>
    </xf>
    <xf numFmtId="43" fontId="4" fillId="0" borderId="11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43" fontId="4" fillId="0" borderId="13" xfId="1" applyFont="1" applyBorder="1" applyAlignment="1">
      <alignment vertical="center" wrapText="1"/>
    </xf>
    <xf numFmtId="43" fontId="4" fillId="0" borderId="14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15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43" fontId="1" fillId="0" borderId="19" xfId="1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3" fontId="0" fillId="0" borderId="21" xfId="1" applyFont="1" applyBorder="1"/>
    <xf numFmtId="0" fontId="1" fillId="0" borderId="22" xfId="0" applyFont="1" applyBorder="1" applyAlignment="1">
      <alignment horizontal="left" vertical="center" wrapText="1"/>
    </xf>
    <xf numFmtId="43" fontId="0" fillId="0" borderId="23" xfId="1" applyFont="1" applyBorder="1"/>
    <xf numFmtId="0" fontId="0" fillId="0" borderId="22" xfId="0" applyBorder="1" applyAlignment="1">
      <alignment horizontal="left" vertical="center" wrapText="1" indent="2"/>
    </xf>
    <xf numFmtId="0" fontId="0" fillId="0" borderId="23" xfId="0" applyBorder="1"/>
    <xf numFmtId="0" fontId="0" fillId="0" borderId="22" xfId="0" applyBorder="1" applyAlignment="1">
      <alignment horizontal="left" vertical="center" indent="2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wrapText="1"/>
    </xf>
    <xf numFmtId="0" fontId="0" fillId="0" borderId="22" xfId="0" applyBorder="1" applyAlignment="1">
      <alignment horizontal="left" vertical="center"/>
    </xf>
    <xf numFmtId="0" fontId="1" fillId="0" borderId="23" xfId="0" applyFont="1" applyBorder="1"/>
    <xf numFmtId="0" fontId="1" fillId="2" borderId="24" xfId="0" applyFont="1" applyFill="1" applyBorder="1" applyAlignment="1">
      <alignment horizontal="left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164" fontId="1" fillId="0" borderId="27" xfId="0" applyNumberFormat="1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/>
    </xf>
    <xf numFmtId="164" fontId="1" fillId="3" borderId="28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18" xfId="0" applyBorder="1" applyAlignment="1">
      <alignment horizontal="left" vertical="center" wrapText="1" indent="2"/>
    </xf>
    <xf numFmtId="0" fontId="0" fillId="0" borderId="28" xfId="0" applyBorder="1"/>
    <xf numFmtId="43" fontId="0" fillId="0" borderId="12" xfId="1" applyFont="1" applyBorder="1"/>
    <xf numFmtId="43" fontId="0" fillId="0" borderId="19" xfId="1" applyFont="1" applyBorder="1"/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4" fontId="0" fillId="0" borderId="12" xfId="1" applyNumberFormat="1" applyFont="1" applyBorder="1" applyAlignment="1">
      <alignment vertical="center"/>
    </xf>
    <xf numFmtId="0" fontId="0" fillId="0" borderId="16" xfId="0" applyBorder="1" applyAlignment="1">
      <alignment horizontal="left" vertical="center" wrapText="1" indent="2"/>
    </xf>
    <xf numFmtId="0" fontId="0" fillId="0" borderId="21" xfId="0" applyBorder="1"/>
    <xf numFmtId="43" fontId="0" fillId="0" borderId="4" xfId="1" applyFont="1" applyBorder="1"/>
    <xf numFmtId="43" fontId="0" fillId="0" borderId="17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43" fontId="0" fillId="0" borderId="4" xfId="1" applyFont="1" applyBorder="1" applyAlignment="1">
      <alignment vertical="center"/>
    </xf>
    <xf numFmtId="4" fontId="0" fillId="0" borderId="4" xfId="1" applyNumberFormat="1" applyFont="1" applyBorder="1" applyAlignment="1">
      <alignment vertical="center"/>
    </xf>
    <xf numFmtId="0" fontId="0" fillId="0" borderId="18" xfId="0" applyBorder="1" applyAlignment="1">
      <alignment horizontal="left" vertical="center" indent="2"/>
    </xf>
    <xf numFmtId="0" fontId="2" fillId="3" borderId="18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0" fillId="0" borderId="18" xfId="0" applyBorder="1"/>
    <xf numFmtId="4" fontId="0" fillId="0" borderId="12" xfId="0" applyNumberForma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2</xdr:row>
      <xdr:rowOff>0</xdr:rowOff>
    </xdr:from>
    <xdr:to>
      <xdr:col>9</xdr:col>
      <xdr:colOff>571500</xdr:colOff>
      <xdr:row>8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64820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393702</xdr:colOff>
      <xdr:row>103</xdr:row>
      <xdr:rowOff>31751</xdr:rowOff>
    </xdr:from>
    <xdr:to>
      <xdr:col>10</xdr:col>
      <xdr:colOff>855285</xdr:colOff>
      <xdr:row>121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2" y="27686001"/>
          <a:ext cx="8510208" cy="3508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99" t="s">
        <v>0</v>
      </c>
      <c r="B1" s="99"/>
      <c r="C1" s="99"/>
      <c r="E1" s="5"/>
    </row>
    <row r="2" spans="1:5" ht="18.75" x14ac:dyDescent="0.25">
      <c r="A2" s="99" t="s">
        <v>1</v>
      </c>
      <c r="B2" s="99"/>
      <c r="C2" s="99"/>
      <c r="E2" s="9"/>
    </row>
    <row r="3" spans="1:5" ht="18.75" x14ac:dyDescent="0.25">
      <c r="A3" s="99" t="s">
        <v>2</v>
      </c>
      <c r="B3" s="99"/>
      <c r="C3" s="99"/>
      <c r="E3" s="9"/>
    </row>
    <row r="4" spans="1:5" ht="18.75" x14ac:dyDescent="0.3">
      <c r="A4" s="101" t="s">
        <v>3</v>
      </c>
      <c r="B4" s="101"/>
      <c r="C4" s="101"/>
      <c r="E4" s="5"/>
    </row>
    <row r="5" spans="1:5" x14ac:dyDescent="0.25">
      <c r="A5" s="100" t="s">
        <v>4</v>
      </c>
      <c r="B5" s="100"/>
      <c r="C5" s="100"/>
      <c r="E5" s="9"/>
    </row>
    <row r="6" spans="1:5" x14ac:dyDescent="0.25">
      <c r="E6" s="9"/>
    </row>
    <row r="7" spans="1:5" ht="31.5" x14ac:dyDescent="0.25">
      <c r="A7" s="8" t="s">
        <v>5</v>
      </c>
      <c r="B7" s="13" t="s">
        <v>6</v>
      </c>
      <c r="C7" s="13" t="s">
        <v>7</v>
      </c>
    </row>
    <row r="8" spans="1:5" ht="15.75" thickBot="1" x14ac:dyDescent="0.3">
      <c r="A8" s="1" t="s">
        <v>8</v>
      </c>
      <c r="B8" s="15">
        <f>+B9+B15+B25+B43+B51</f>
        <v>439261371</v>
      </c>
      <c r="C8" s="15"/>
    </row>
    <row r="9" spans="1:5" x14ac:dyDescent="0.25">
      <c r="A9" s="2" t="s">
        <v>9</v>
      </c>
      <c r="B9" s="18">
        <f>+B10+B11+B12+B13+B14</f>
        <v>299963200</v>
      </c>
      <c r="C9" s="19"/>
    </row>
    <row r="10" spans="1:5" x14ac:dyDescent="0.25">
      <c r="A10" s="4" t="s">
        <v>10</v>
      </c>
      <c r="B10" s="20">
        <v>40480764</v>
      </c>
      <c r="C10" s="20"/>
    </row>
    <row r="11" spans="1:5" x14ac:dyDescent="0.25">
      <c r="A11" s="4" t="s">
        <v>11</v>
      </c>
      <c r="B11" s="20">
        <v>257995682</v>
      </c>
      <c r="C11" s="21"/>
    </row>
    <row r="12" spans="1:5" x14ac:dyDescent="0.25">
      <c r="A12" s="4" t="s">
        <v>12</v>
      </c>
      <c r="B12" s="20">
        <v>0</v>
      </c>
      <c r="C12" s="21"/>
    </row>
    <row r="13" spans="1:5" x14ac:dyDescent="0.25">
      <c r="A13" s="4" t="s">
        <v>13</v>
      </c>
      <c r="B13" s="20">
        <v>0</v>
      </c>
      <c r="C13" s="21"/>
    </row>
    <row r="14" spans="1:5" ht="15.75" thickBot="1" x14ac:dyDescent="0.3">
      <c r="A14" s="4" t="s">
        <v>14</v>
      </c>
      <c r="B14" s="20">
        <v>1486754</v>
      </c>
      <c r="C14" s="21"/>
    </row>
    <row r="15" spans="1:5" ht="15.75" thickBot="1" x14ac:dyDescent="0.3">
      <c r="A15" s="2" t="s">
        <v>15</v>
      </c>
      <c r="B15" s="16">
        <f>SUM(B16:B23)</f>
        <v>19800000</v>
      </c>
      <c r="C15" s="17"/>
    </row>
    <row r="16" spans="1:5" x14ac:dyDescent="0.25">
      <c r="A16" s="4" t="s">
        <v>16</v>
      </c>
      <c r="B16" s="23">
        <v>9600000</v>
      </c>
      <c r="C16" s="24"/>
    </row>
    <row r="17" spans="1:3" x14ac:dyDescent="0.25">
      <c r="A17" s="4" t="s">
        <v>17</v>
      </c>
      <c r="B17" s="20">
        <v>0</v>
      </c>
      <c r="C17" s="21"/>
    </row>
    <row r="18" spans="1:3" x14ac:dyDescent="0.25">
      <c r="A18" s="4" t="s">
        <v>18</v>
      </c>
      <c r="B18" s="20">
        <v>2500000</v>
      </c>
      <c r="C18" s="21"/>
    </row>
    <row r="19" spans="1:3" ht="18" customHeight="1" x14ac:dyDescent="0.25">
      <c r="A19" s="4" t="s">
        <v>19</v>
      </c>
      <c r="B19" s="20">
        <v>0</v>
      </c>
      <c r="C19" s="21"/>
    </row>
    <row r="20" spans="1:3" x14ac:dyDescent="0.25">
      <c r="A20" s="4" t="s">
        <v>20</v>
      </c>
      <c r="B20" s="20">
        <v>1000000</v>
      </c>
      <c r="C20" s="21"/>
    </row>
    <row r="21" spans="1:3" x14ac:dyDescent="0.25">
      <c r="A21" s="4" t="s">
        <v>21</v>
      </c>
      <c r="B21" s="20">
        <v>4900000</v>
      </c>
      <c r="C21" s="21"/>
    </row>
    <row r="22" spans="1:3" x14ac:dyDescent="0.25">
      <c r="A22" s="4" t="s">
        <v>22</v>
      </c>
      <c r="B22" s="20">
        <v>1800000</v>
      </c>
      <c r="C22" s="21"/>
    </row>
    <row r="23" spans="1:3" ht="15.75" thickBot="1" x14ac:dyDescent="0.3">
      <c r="A23" s="4" t="s">
        <v>23</v>
      </c>
      <c r="B23" s="20">
        <v>0</v>
      </c>
      <c r="C23" s="21"/>
    </row>
    <row r="24" spans="1:3" ht="15.75" thickBot="1" x14ac:dyDescent="0.3">
      <c r="A24" s="4" t="s">
        <v>24</v>
      </c>
      <c r="B24" s="16">
        <v>0</v>
      </c>
      <c r="C24" s="17"/>
    </row>
    <row r="25" spans="1:3" x14ac:dyDescent="0.25">
      <c r="A25" s="2" t="s">
        <v>25</v>
      </c>
      <c r="B25" s="22">
        <f>SUM(B26:B34)</f>
        <v>101498171</v>
      </c>
      <c r="C25" s="21"/>
    </row>
    <row r="26" spans="1:3" x14ac:dyDescent="0.25">
      <c r="A26" s="4" t="s">
        <v>26</v>
      </c>
      <c r="B26" s="20">
        <v>49219800</v>
      </c>
      <c r="C26" s="21"/>
    </row>
    <row r="27" spans="1:3" x14ac:dyDescent="0.25">
      <c r="A27" s="4" t="s">
        <v>27</v>
      </c>
      <c r="B27" s="20">
        <v>4090574</v>
      </c>
      <c r="C27" s="21"/>
    </row>
    <row r="28" spans="1:3" x14ac:dyDescent="0.25">
      <c r="A28" s="4" t="s">
        <v>28</v>
      </c>
      <c r="B28" s="20">
        <v>0</v>
      </c>
      <c r="C28" s="21"/>
    </row>
    <row r="29" spans="1:3" x14ac:dyDescent="0.25">
      <c r="A29" s="4" t="s">
        <v>29</v>
      </c>
      <c r="B29" s="20">
        <v>0</v>
      </c>
      <c r="C29" s="21"/>
    </row>
    <row r="30" spans="1:3" x14ac:dyDescent="0.25">
      <c r="A30" s="4" t="s">
        <v>30</v>
      </c>
      <c r="B30" s="20">
        <v>0</v>
      </c>
      <c r="C30" s="21"/>
    </row>
    <row r="31" spans="1:3" x14ac:dyDescent="0.25">
      <c r="A31" s="4" t="s">
        <v>31</v>
      </c>
      <c r="B31" s="20">
        <v>0</v>
      </c>
      <c r="C31" s="21"/>
    </row>
    <row r="32" spans="1:3" x14ac:dyDescent="0.25">
      <c r="A32" s="4" t="s">
        <v>32</v>
      </c>
      <c r="B32" s="20">
        <v>37797224</v>
      </c>
      <c r="C32" s="21"/>
    </row>
    <row r="33" spans="1:3" x14ac:dyDescent="0.25">
      <c r="A33" s="4" t="s">
        <v>33</v>
      </c>
      <c r="B33" s="20">
        <v>0</v>
      </c>
      <c r="C33" s="21"/>
    </row>
    <row r="34" spans="1:3" ht="15.75" thickBot="1" x14ac:dyDescent="0.3">
      <c r="A34" s="4" t="s">
        <v>34</v>
      </c>
      <c r="B34" s="20">
        <v>10390573</v>
      </c>
      <c r="C34" s="21"/>
    </row>
    <row r="35" spans="1:3" ht="15.75" thickBot="1" x14ac:dyDescent="0.3">
      <c r="A35" s="2" t="s">
        <v>35</v>
      </c>
      <c r="B35" s="16">
        <f>SUM(B36:B42)</f>
        <v>0</v>
      </c>
      <c r="C35" s="17"/>
    </row>
    <row r="36" spans="1:3" x14ac:dyDescent="0.25">
      <c r="A36" s="4" t="s">
        <v>36</v>
      </c>
      <c r="B36" s="20">
        <v>0</v>
      </c>
      <c r="C36" s="21"/>
    </row>
    <row r="37" spans="1:3" x14ac:dyDescent="0.25">
      <c r="A37" s="4" t="s">
        <v>37</v>
      </c>
      <c r="B37" s="20"/>
      <c r="C37" s="21"/>
    </row>
    <row r="38" spans="1:3" x14ac:dyDescent="0.25">
      <c r="A38" s="4" t="s">
        <v>38</v>
      </c>
      <c r="B38" s="20"/>
      <c r="C38" s="21"/>
    </row>
    <row r="39" spans="1:3" x14ac:dyDescent="0.25">
      <c r="A39" s="4" t="s">
        <v>39</v>
      </c>
      <c r="B39" s="20"/>
      <c r="C39" s="21"/>
    </row>
    <row r="40" spans="1:3" x14ac:dyDescent="0.25">
      <c r="A40" s="4" t="s">
        <v>40</v>
      </c>
      <c r="B40" s="20"/>
      <c r="C40" s="21"/>
    </row>
    <row r="41" spans="1:3" x14ac:dyDescent="0.25">
      <c r="A41" s="4" t="s">
        <v>41</v>
      </c>
      <c r="B41" s="20"/>
      <c r="C41" s="21"/>
    </row>
    <row r="42" spans="1:3" ht="15.75" thickBot="1" x14ac:dyDescent="0.3">
      <c r="A42" s="4" t="s">
        <v>42</v>
      </c>
      <c r="B42" s="20"/>
      <c r="C42" s="21"/>
    </row>
    <row r="43" spans="1:3" ht="15.75" thickBot="1" x14ac:dyDescent="0.3">
      <c r="A43" s="2" t="s">
        <v>43</v>
      </c>
      <c r="B43" s="16"/>
      <c r="C43" s="17"/>
    </row>
    <row r="44" spans="1:3" x14ac:dyDescent="0.25">
      <c r="A44" s="4" t="s">
        <v>44</v>
      </c>
      <c r="B44" s="20"/>
      <c r="C44" s="21"/>
    </row>
    <row r="45" spans="1:3" x14ac:dyDescent="0.25">
      <c r="A45" s="4" t="s">
        <v>45</v>
      </c>
      <c r="B45" s="20"/>
      <c r="C45" s="21"/>
    </row>
    <row r="46" spans="1:3" x14ac:dyDescent="0.25">
      <c r="A46" s="4" t="s">
        <v>46</v>
      </c>
      <c r="B46" s="20"/>
      <c r="C46" s="21"/>
    </row>
    <row r="47" spans="1:3" x14ac:dyDescent="0.25">
      <c r="A47" s="4" t="s">
        <v>47</v>
      </c>
      <c r="B47" s="20"/>
      <c r="C47" s="21"/>
    </row>
    <row r="48" spans="1:3" x14ac:dyDescent="0.25">
      <c r="A48" s="4" t="s">
        <v>48</v>
      </c>
      <c r="B48" s="20"/>
      <c r="C48" s="21"/>
    </row>
    <row r="49" spans="1:3" x14ac:dyDescent="0.25">
      <c r="A49" s="4" t="s">
        <v>49</v>
      </c>
      <c r="B49" s="20"/>
      <c r="C49" s="21"/>
    </row>
    <row r="50" spans="1:3" ht="15.75" thickBot="1" x14ac:dyDescent="0.3">
      <c r="A50" s="4" t="s">
        <v>50</v>
      </c>
      <c r="B50" s="20"/>
      <c r="C50" s="21"/>
    </row>
    <row r="51" spans="1:3" ht="15.75" thickBot="1" x14ac:dyDescent="0.3">
      <c r="A51" s="2" t="s">
        <v>51</v>
      </c>
      <c r="B51" s="16">
        <f>SUM(B52:B60)</f>
        <v>18000000</v>
      </c>
      <c r="C51" s="17"/>
    </row>
    <row r="52" spans="1:3" x14ac:dyDescent="0.25">
      <c r="A52" s="4" t="s">
        <v>52</v>
      </c>
      <c r="B52" s="20">
        <v>0</v>
      </c>
      <c r="C52" s="21"/>
    </row>
    <row r="53" spans="1:3" x14ac:dyDescent="0.25">
      <c r="A53" s="4" t="s">
        <v>53</v>
      </c>
      <c r="B53" s="20"/>
      <c r="C53" s="21"/>
    </row>
    <row r="54" spans="1:3" x14ac:dyDescent="0.25">
      <c r="A54" s="4" t="s">
        <v>54</v>
      </c>
      <c r="B54" s="20"/>
      <c r="C54" s="21"/>
    </row>
    <row r="55" spans="1:3" x14ac:dyDescent="0.25">
      <c r="A55" s="4" t="s">
        <v>55</v>
      </c>
      <c r="B55" s="20">
        <v>18000000</v>
      </c>
      <c r="C55" s="21"/>
    </row>
    <row r="56" spans="1:3" x14ac:dyDescent="0.25">
      <c r="A56" s="4" t="s">
        <v>56</v>
      </c>
      <c r="B56" s="20"/>
      <c r="C56" s="21"/>
    </row>
    <row r="57" spans="1:3" x14ac:dyDescent="0.25">
      <c r="A57" s="4" t="s">
        <v>57</v>
      </c>
      <c r="B57" s="20"/>
      <c r="C57" s="21"/>
    </row>
    <row r="58" spans="1:3" x14ac:dyDescent="0.25">
      <c r="A58" s="4" t="s">
        <v>58</v>
      </c>
      <c r="B58" s="20"/>
      <c r="C58" s="21"/>
    </row>
    <row r="59" spans="1:3" x14ac:dyDescent="0.25">
      <c r="A59" s="4" t="s">
        <v>59</v>
      </c>
      <c r="B59" s="20">
        <v>0</v>
      </c>
      <c r="C59" s="21"/>
    </row>
    <row r="60" spans="1:3" ht="15.75" thickBot="1" x14ac:dyDescent="0.3">
      <c r="A60" s="4" t="s">
        <v>60</v>
      </c>
      <c r="B60" s="20"/>
      <c r="C60" s="21"/>
    </row>
    <row r="61" spans="1:3" ht="15.75" thickBot="1" x14ac:dyDescent="0.3">
      <c r="A61" s="2" t="s">
        <v>61</v>
      </c>
      <c r="B61" s="16">
        <f>+B62</f>
        <v>0</v>
      </c>
      <c r="C61" s="17"/>
    </row>
    <row r="62" spans="1:3" x14ac:dyDescent="0.25">
      <c r="A62" s="4" t="s">
        <v>62</v>
      </c>
      <c r="B62" s="20">
        <v>0</v>
      </c>
      <c r="C62" s="21"/>
    </row>
    <row r="63" spans="1:3" x14ac:dyDescent="0.25">
      <c r="A63" s="4" t="s">
        <v>63</v>
      </c>
      <c r="B63" s="20"/>
      <c r="C63" s="21"/>
    </row>
    <row r="64" spans="1:3" x14ac:dyDescent="0.25">
      <c r="A64" s="4" t="s">
        <v>64</v>
      </c>
      <c r="B64" s="20"/>
      <c r="C64" s="21"/>
    </row>
    <row r="65" spans="1:3" ht="15.75" thickBot="1" x14ac:dyDescent="0.3">
      <c r="A65" s="4" t="s">
        <v>65</v>
      </c>
      <c r="B65" s="20"/>
      <c r="C65" s="21"/>
    </row>
    <row r="66" spans="1:3" ht="15.75" thickBot="1" x14ac:dyDescent="0.3">
      <c r="A66" s="2" t="s">
        <v>66</v>
      </c>
      <c r="B66" s="16"/>
      <c r="C66" s="17"/>
    </row>
    <row r="67" spans="1:3" x14ac:dyDescent="0.25">
      <c r="A67" s="4" t="s">
        <v>67</v>
      </c>
      <c r="B67" s="20"/>
      <c r="C67" s="21"/>
    </row>
    <row r="68" spans="1:3" ht="15.75" thickBot="1" x14ac:dyDescent="0.3">
      <c r="A68" s="4" t="s">
        <v>68</v>
      </c>
      <c r="B68" s="20"/>
      <c r="C68" s="21"/>
    </row>
    <row r="69" spans="1:3" ht="15.75" thickBot="1" x14ac:dyDescent="0.3">
      <c r="A69" s="2" t="s">
        <v>69</v>
      </c>
      <c r="B69" s="16"/>
      <c r="C69" s="17"/>
    </row>
    <row r="70" spans="1:3" x14ac:dyDescent="0.25">
      <c r="A70" s="4" t="s">
        <v>70</v>
      </c>
      <c r="B70" s="20"/>
      <c r="C70" s="21"/>
    </row>
    <row r="71" spans="1:3" x14ac:dyDescent="0.25">
      <c r="A71" s="4" t="s">
        <v>71</v>
      </c>
      <c r="B71" s="20"/>
      <c r="C71" s="21"/>
    </row>
    <row r="72" spans="1:3" ht="15.75" thickBot="1" x14ac:dyDescent="0.3">
      <c r="A72" s="4" t="s">
        <v>72</v>
      </c>
      <c r="B72" s="20"/>
      <c r="C72" s="21"/>
    </row>
    <row r="73" spans="1:3" ht="15.75" thickBot="1" x14ac:dyDescent="0.3">
      <c r="A73" s="6" t="s">
        <v>73</v>
      </c>
      <c r="B73" s="16"/>
      <c r="C73" s="17"/>
    </row>
    <row r="74" spans="1:3" x14ac:dyDescent="0.25">
      <c r="A74" s="3"/>
      <c r="B74" s="20"/>
      <c r="C74" s="21"/>
    </row>
    <row r="75" spans="1:3" ht="15.75" thickBot="1" x14ac:dyDescent="0.3">
      <c r="A75" s="1" t="s">
        <v>74</v>
      </c>
      <c r="B75" s="22"/>
      <c r="C75" s="21"/>
    </row>
    <row r="76" spans="1:3" ht="15.75" thickBot="1" x14ac:dyDescent="0.3">
      <c r="A76" s="2" t="s">
        <v>75</v>
      </c>
      <c r="B76" s="16"/>
      <c r="C76" s="17"/>
    </row>
    <row r="77" spans="1:3" x14ac:dyDescent="0.25">
      <c r="A77" s="4" t="s">
        <v>76</v>
      </c>
      <c r="B77" s="20"/>
      <c r="C77" s="21"/>
    </row>
    <row r="78" spans="1:3" ht="15.75" thickBot="1" x14ac:dyDescent="0.3">
      <c r="A78" s="4" t="s">
        <v>77</v>
      </c>
      <c r="B78" s="20"/>
      <c r="C78" s="21"/>
    </row>
    <row r="79" spans="1:3" ht="15.75" thickBot="1" x14ac:dyDescent="0.3">
      <c r="A79" s="2" t="s">
        <v>78</v>
      </c>
      <c r="B79" s="16"/>
      <c r="C79" s="17"/>
    </row>
    <row r="80" spans="1:3" x14ac:dyDescent="0.25">
      <c r="A80" s="4" t="s">
        <v>79</v>
      </c>
      <c r="B80" s="20"/>
      <c r="C80" s="21"/>
    </row>
    <row r="81" spans="1:3" ht="15.75" thickBot="1" x14ac:dyDescent="0.3">
      <c r="A81" s="4" t="s">
        <v>80</v>
      </c>
      <c r="B81" s="20"/>
      <c r="C81" s="21"/>
    </row>
    <row r="82" spans="1:3" ht="15.75" thickBot="1" x14ac:dyDescent="0.3">
      <c r="A82" s="2" t="s">
        <v>81</v>
      </c>
      <c r="B82" s="16"/>
      <c r="C82" s="17"/>
    </row>
    <row r="83" spans="1:3" ht="15.75" thickBot="1" x14ac:dyDescent="0.3">
      <c r="A83" s="4" t="s">
        <v>82</v>
      </c>
      <c r="B83" s="20"/>
      <c r="C83" s="21"/>
    </row>
    <row r="84" spans="1:3" ht="15.75" thickBot="1" x14ac:dyDescent="0.3">
      <c r="A84" s="6" t="s">
        <v>83</v>
      </c>
      <c r="B84" s="16"/>
      <c r="C84" s="17"/>
    </row>
    <row r="85" spans="1:3" x14ac:dyDescent="0.25">
      <c r="B85" s="25"/>
      <c r="C85" s="25"/>
    </row>
    <row r="86" spans="1:3" ht="16.5" thickBot="1" x14ac:dyDescent="0.3">
      <c r="A86" s="7" t="s">
        <v>84</v>
      </c>
      <c r="B86" s="26"/>
      <c r="C86" s="27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C115"/>
  <sheetViews>
    <sheetView showGridLines="0" tabSelected="1" topLeftCell="A66" zoomScaleNormal="100" workbookViewId="0">
      <selection activeCell="P106" sqref="P10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9.140625" customWidth="1"/>
    <col min="4" max="4" width="20.2851562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2" width="13.5703125" customWidth="1"/>
    <col min="13" max="13" width="15.7109375" customWidth="1"/>
    <col min="14" max="15" width="13.5703125" customWidth="1"/>
    <col min="16" max="16" width="14" customWidth="1"/>
    <col min="18" max="18" width="96.7109375" bestFit="1" customWidth="1"/>
    <col min="20" max="27" width="6" bestFit="1" customWidth="1"/>
    <col min="28" max="29" width="7" bestFit="1" customWidth="1"/>
  </cols>
  <sheetData>
    <row r="3" spans="1:29" x14ac:dyDescent="0.25">
      <c r="A3" t="s">
        <v>86</v>
      </c>
    </row>
    <row r="9" spans="1:29" ht="18.75" x14ac:dyDescent="0.3">
      <c r="A9" s="99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R9" s="5"/>
    </row>
    <row r="10" spans="1:29" ht="18.75" x14ac:dyDescent="0.25">
      <c r="A10" s="99" t="s">
        <v>87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R10" s="9"/>
    </row>
    <row r="11" spans="1:29" ht="18.75" x14ac:dyDescent="0.25">
      <c r="A11" s="99" t="s">
        <v>88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R11" s="9"/>
    </row>
    <row r="12" spans="1:29" ht="15.75" x14ac:dyDescent="0.25">
      <c r="A12" s="101" t="s">
        <v>89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9"/>
    </row>
    <row r="13" spans="1:29" x14ac:dyDescent="0.25">
      <c r="A13" s="100" t="s">
        <v>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R13" s="9"/>
    </row>
    <row r="14" spans="1:29" x14ac:dyDescent="0.25">
      <c r="A14" s="48"/>
      <c r="B14" s="48"/>
      <c r="C14" s="48"/>
      <c r="D14" s="48"/>
      <c r="E14" s="102" t="s">
        <v>107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48"/>
      <c r="R14" s="9"/>
    </row>
    <row r="15" spans="1:29" ht="31.5" x14ac:dyDescent="0.25">
      <c r="A15" s="53" t="s">
        <v>5</v>
      </c>
      <c r="B15" s="54" t="s">
        <v>90</v>
      </c>
      <c r="C15" s="13" t="s">
        <v>109</v>
      </c>
      <c r="D15" s="13" t="s">
        <v>110</v>
      </c>
      <c r="E15" s="13" t="s">
        <v>91</v>
      </c>
      <c r="F15" s="13" t="s">
        <v>92</v>
      </c>
      <c r="G15" s="13" t="s">
        <v>93</v>
      </c>
      <c r="H15" s="13" t="s">
        <v>94</v>
      </c>
      <c r="I15" s="13" t="s">
        <v>95</v>
      </c>
      <c r="J15" s="13" t="s">
        <v>103</v>
      </c>
      <c r="K15" s="13" t="s">
        <v>105</v>
      </c>
      <c r="L15" s="13" t="s">
        <v>106</v>
      </c>
      <c r="M15" s="13" t="s">
        <v>108</v>
      </c>
      <c r="N15" s="13" t="s">
        <v>111</v>
      </c>
      <c r="O15" s="13" t="s">
        <v>113</v>
      </c>
      <c r="P15" s="13" t="s">
        <v>96</v>
      </c>
      <c r="AB15" s="12"/>
      <c r="AC15" s="12"/>
    </row>
    <row r="16" spans="1:29" ht="15.75" x14ac:dyDescent="0.25">
      <c r="A16" s="55"/>
      <c r="B16" s="56"/>
      <c r="C16" s="98"/>
      <c r="D16" s="98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0" x14ac:dyDescent="0.25">
      <c r="A17" s="57" t="s">
        <v>8</v>
      </c>
      <c r="B17" s="58"/>
      <c r="C17" s="28"/>
      <c r="D17" s="74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T17" s="11"/>
    </row>
    <row r="18" spans="1:20" x14ac:dyDescent="0.25">
      <c r="A18" s="59" t="s">
        <v>104</v>
      </c>
      <c r="B18" s="60"/>
      <c r="C18" s="49">
        <f>SUM(C19:C23)</f>
        <v>152450612</v>
      </c>
      <c r="D18" s="49">
        <f>SUM(D19:D23)</f>
        <v>160373212</v>
      </c>
      <c r="E18" s="49">
        <f t="shared" ref="E18:P18" si="0">SUM(E19:E23)</f>
        <v>9574878.6999999993</v>
      </c>
      <c r="F18" s="49">
        <f t="shared" si="0"/>
        <v>9784250.25</v>
      </c>
      <c r="G18" s="49">
        <f t="shared" si="0"/>
        <v>10436699.51</v>
      </c>
      <c r="H18" s="49">
        <f t="shared" si="0"/>
        <v>9962756.3399999999</v>
      </c>
      <c r="I18" s="49">
        <f t="shared" si="0"/>
        <v>11123594.200000001</v>
      </c>
      <c r="J18" s="49">
        <f t="shared" si="0"/>
        <v>10348322.58</v>
      </c>
      <c r="K18" s="49">
        <f t="shared" si="0"/>
        <v>11870132.109999999</v>
      </c>
      <c r="L18" s="49">
        <f t="shared" si="0"/>
        <v>12326108.32</v>
      </c>
      <c r="M18" s="49">
        <f t="shared" si="0"/>
        <v>11016320</v>
      </c>
      <c r="N18" s="49">
        <f t="shared" si="0"/>
        <v>11690634.74</v>
      </c>
      <c r="O18" s="49">
        <f t="shared" si="0"/>
        <v>27460371.360000003</v>
      </c>
      <c r="P18" s="49">
        <f t="shared" si="0"/>
        <v>135594068.10999998</v>
      </c>
      <c r="T18" s="11"/>
    </row>
    <row r="19" spans="1:20" x14ac:dyDescent="0.25">
      <c r="A19" s="61" t="s">
        <v>10</v>
      </c>
      <c r="B19" s="60"/>
      <c r="C19" s="50">
        <v>114705800</v>
      </c>
      <c r="D19" s="74">
        <v>124367311</v>
      </c>
      <c r="E19" s="30">
        <v>8238950</v>
      </c>
      <c r="F19" s="35">
        <v>8424350</v>
      </c>
      <c r="G19" s="35">
        <v>9083780.6500000004</v>
      </c>
      <c r="H19" s="35">
        <v>8587666.6699999999</v>
      </c>
      <c r="I19" s="43">
        <v>9809390.4000000004</v>
      </c>
      <c r="J19" s="46">
        <v>9018864.7699999996</v>
      </c>
      <c r="K19" s="46">
        <v>8570333.3300000001</v>
      </c>
      <c r="L19" s="46">
        <v>8450988.9100000001</v>
      </c>
      <c r="M19" s="46">
        <v>9448392.3000000007</v>
      </c>
      <c r="N19" s="46">
        <v>10155545.92</v>
      </c>
      <c r="O19" s="46">
        <v>17811177.800000001</v>
      </c>
      <c r="P19" s="29">
        <f>SUM(E19:O19)</f>
        <v>107599440.74999999</v>
      </c>
    </row>
    <row r="20" spans="1:20" x14ac:dyDescent="0.25">
      <c r="A20" s="61" t="s">
        <v>11</v>
      </c>
      <c r="B20" s="62"/>
      <c r="C20" s="50">
        <v>20900000</v>
      </c>
      <c r="D20" s="74">
        <v>19161089</v>
      </c>
      <c r="E20" s="31">
        <v>120000</v>
      </c>
      <c r="F20" s="31">
        <v>120000</v>
      </c>
      <c r="G20" s="31">
        <v>120000</v>
      </c>
      <c r="H20" s="31">
        <v>120000</v>
      </c>
      <c r="I20" s="31">
        <v>120000</v>
      </c>
      <c r="J20" s="44">
        <v>120000</v>
      </c>
      <c r="K20" s="44">
        <v>2075000</v>
      </c>
      <c r="L20" s="44">
        <v>2660472.15</v>
      </c>
      <c r="M20" s="44">
        <v>177000</v>
      </c>
      <c r="N20" s="44">
        <v>132000</v>
      </c>
      <c r="O20" s="44">
        <v>8313758.2800000003</v>
      </c>
      <c r="P20" s="29">
        <f>SUM(E20:O20)</f>
        <v>14078230.43</v>
      </c>
    </row>
    <row r="21" spans="1:20" ht="18.75" customHeight="1" x14ac:dyDescent="0.25">
      <c r="A21" s="63" t="s">
        <v>12</v>
      </c>
      <c r="B21" s="62"/>
      <c r="C21" s="50">
        <v>0</v>
      </c>
      <c r="D21" s="74"/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/>
      <c r="N21" s="31"/>
      <c r="O21" s="31"/>
      <c r="P21" s="31">
        <v>0</v>
      </c>
    </row>
    <row r="22" spans="1:20" s="47" customFormat="1" ht="18" customHeight="1" x14ac:dyDescent="0.25">
      <c r="A22" s="64" t="s">
        <v>13</v>
      </c>
      <c r="B22" s="65"/>
      <c r="C22" s="51">
        <v>25000</v>
      </c>
      <c r="D22" s="75">
        <v>25000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/>
      <c r="N22" s="31"/>
      <c r="O22" s="31"/>
      <c r="P22" s="31">
        <v>0</v>
      </c>
    </row>
    <row r="23" spans="1:20" x14ac:dyDescent="0.25">
      <c r="A23" s="66" t="s">
        <v>14</v>
      </c>
      <c r="B23" s="62"/>
      <c r="C23" s="52">
        <v>16819812</v>
      </c>
      <c r="D23" s="52">
        <v>16819812</v>
      </c>
      <c r="E23" s="36">
        <v>1215928.7</v>
      </c>
      <c r="F23" s="36">
        <v>1239900.25</v>
      </c>
      <c r="G23" s="36">
        <v>1232918.8600000001</v>
      </c>
      <c r="H23" s="36">
        <v>1255089.67</v>
      </c>
      <c r="I23" s="43">
        <v>1194203.8</v>
      </c>
      <c r="J23" s="43">
        <v>1209457.81</v>
      </c>
      <c r="K23" s="43">
        <v>1224798.78</v>
      </c>
      <c r="L23" s="43">
        <v>1214647.26</v>
      </c>
      <c r="M23" s="43">
        <v>1390927.7</v>
      </c>
      <c r="N23" s="43">
        <v>1403088.82</v>
      </c>
      <c r="O23" s="43">
        <v>1335435.28</v>
      </c>
      <c r="P23" s="35">
        <f t="shared" ref="P23:P41" si="1">SUM(E23:O23)</f>
        <v>13916396.929999998</v>
      </c>
    </row>
    <row r="24" spans="1:20" x14ac:dyDescent="0.25">
      <c r="A24" s="59" t="s">
        <v>15</v>
      </c>
      <c r="B24" s="62"/>
      <c r="C24" s="33">
        <f t="shared" ref="C24:O24" si="2">SUM(C25:C33)</f>
        <v>31561253</v>
      </c>
      <c r="D24" s="33">
        <f t="shared" si="2"/>
        <v>30752329</v>
      </c>
      <c r="E24" s="33">
        <f t="shared" si="2"/>
        <v>514098.80000000005</v>
      </c>
      <c r="F24" s="33">
        <f t="shared" si="2"/>
        <v>528027.66</v>
      </c>
      <c r="G24" s="33">
        <f t="shared" si="2"/>
        <v>1157874.0999999999</v>
      </c>
      <c r="H24" s="33">
        <f t="shared" si="2"/>
        <v>957324.52</v>
      </c>
      <c r="I24" s="28">
        <f t="shared" si="2"/>
        <v>857490.12999999989</v>
      </c>
      <c r="J24" s="33">
        <f t="shared" si="2"/>
        <v>1672411.56</v>
      </c>
      <c r="K24" s="28">
        <f t="shared" si="2"/>
        <v>979617.34</v>
      </c>
      <c r="L24" s="28">
        <f t="shared" si="2"/>
        <v>1169452.3399999999</v>
      </c>
      <c r="M24" s="28">
        <f t="shared" si="2"/>
        <v>2152662.75</v>
      </c>
      <c r="N24" s="28">
        <f t="shared" si="2"/>
        <v>1788834.5</v>
      </c>
      <c r="O24" s="28">
        <f t="shared" si="2"/>
        <v>2169556.96</v>
      </c>
      <c r="P24" s="38">
        <f t="shared" si="1"/>
        <v>13947350.66</v>
      </c>
    </row>
    <row r="25" spans="1:20" x14ac:dyDescent="0.25">
      <c r="A25" s="61" t="s">
        <v>16</v>
      </c>
      <c r="B25" s="62"/>
      <c r="C25" s="50">
        <v>6963000</v>
      </c>
      <c r="D25" s="50">
        <v>6963000</v>
      </c>
      <c r="E25" s="31">
        <v>365927.57</v>
      </c>
      <c r="F25" s="36">
        <v>350079.45</v>
      </c>
      <c r="G25" s="36">
        <v>371927.38</v>
      </c>
      <c r="H25" s="36">
        <v>381919.19</v>
      </c>
      <c r="I25" s="43">
        <v>392817.38</v>
      </c>
      <c r="J25" s="43">
        <v>395125.96</v>
      </c>
      <c r="K25" s="43">
        <v>366737.85</v>
      </c>
      <c r="L25" s="43">
        <v>435389.94</v>
      </c>
      <c r="M25" s="43">
        <v>422755.56</v>
      </c>
      <c r="N25" s="43">
        <v>423460.57</v>
      </c>
      <c r="O25" s="43">
        <v>396647.8</v>
      </c>
      <c r="P25" s="29">
        <f t="shared" si="1"/>
        <v>4302788.6499999994</v>
      </c>
    </row>
    <row r="26" spans="1:20" x14ac:dyDescent="0.25">
      <c r="A26" s="63" t="s">
        <v>17</v>
      </c>
      <c r="B26" s="62"/>
      <c r="C26" s="50">
        <v>2947435</v>
      </c>
      <c r="D26" s="74">
        <v>2934985</v>
      </c>
      <c r="E26" s="31">
        <v>0</v>
      </c>
      <c r="F26" s="36">
        <v>0</v>
      </c>
      <c r="G26" s="36">
        <v>0</v>
      </c>
      <c r="H26" s="36">
        <v>280027.78000000003</v>
      </c>
      <c r="I26" s="43">
        <v>79849.34</v>
      </c>
      <c r="J26" s="43">
        <v>12666.67</v>
      </c>
      <c r="K26" s="43">
        <v>12666.67</v>
      </c>
      <c r="L26" s="43">
        <v>47402.92</v>
      </c>
      <c r="M26" s="43">
        <v>592571.44999999995</v>
      </c>
      <c r="N26" s="43">
        <v>340918.28</v>
      </c>
      <c r="O26" s="43">
        <v>136686.39999999999</v>
      </c>
      <c r="P26" s="35">
        <f t="shared" si="1"/>
        <v>1502789.5099999998</v>
      </c>
    </row>
    <row r="27" spans="1:20" x14ac:dyDescent="0.25">
      <c r="A27" s="61" t="s">
        <v>18</v>
      </c>
      <c r="B27" s="62"/>
      <c r="C27" s="50">
        <v>2586092</v>
      </c>
      <c r="D27" s="74">
        <v>2623617</v>
      </c>
      <c r="E27" s="31">
        <v>0</v>
      </c>
      <c r="F27" s="36">
        <v>0</v>
      </c>
      <c r="G27" s="36">
        <v>8300</v>
      </c>
      <c r="H27" s="36">
        <v>0</v>
      </c>
      <c r="I27" s="36">
        <v>0</v>
      </c>
      <c r="J27" s="36">
        <v>0</v>
      </c>
      <c r="K27" s="36">
        <v>232222.5</v>
      </c>
      <c r="L27" s="36">
        <v>64743.33</v>
      </c>
      <c r="M27" s="36">
        <v>86422.5</v>
      </c>
      <c r="N27" s="36">
        <v>57752.5</v>
      </c>
      <c r="O27" s="36">
        <v>44267.5</v>
      </c>
      <c r="P27" s="29">
        <f t="shared" si="1"/>
        <v>493708.33</v>
      </c>
    </row>
    <row r="28" spans="1:20" ht="18" customHeight="1" x14ac:dyDescent="0.25">
      <c r="A28" s="61" t="s">
        <v>19</v>
      </c>
      <c r="B28" s="62"/>
      <c r="C28" s="50">
        <v>4382201</v>
      </c>
      <c r="D28" s="74">
        <v>1021726</v>
      </c>
      <c r="E28" s="31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127221.7</v>
      </c>
      <c r="N28" s="36">
        <v>-126721.7</v>
      </c>
      <c r="O28" s="36">
        <v>100</v>
      </c>
      <c r="P28" s="29">
        <f t="shared" si="1"/>
        <v>600</v>
      </c>
    </row>
    <row r="29" spans="1:20" x14ac:dyDescent="0.25">
      <c r="A29" s="61" t="s">
        <v>20</v>
      </c>
      <c r="B29" s="62"/>
      <c r="C29" s="50">
        <v>1044998</v>
      </c>
      <c r="D29" s="74">
        <v>4678021</v>
      </c>
      <c r="E29" s="31">
        <v>148171.23000000001</v>
      </c>
      <c r="F29" s="36">
        <v>177948.21</v>
      </c>
      <c r="G29" s="36">
        <v>397857.82</v>
      </c>
      <c r="H29" s="36">
        <v>175204.71</v>
      </c>
      <c r="I29" s="43">
        <v>186226.1</v>
      </c>
      <c r="J29" s="43">
        <v>492424.1</v>
      </c>
      <c r="K29" s="43">
        <v>172492.44</v>
      </c>
      <c r="L29" s="43">
        <v>176990.64</v>
      </c>
      <c r="M29" s="43">
        <v>546876.51</v>
      </c>
      <c r="N29" s="43">
        <v>193094.22</v>
      </c>
      <c r="O29" s="43">
        <v>909274.71</v>
      </c>
      <c r="P29" s="29">
        <f t="shared" si="1"/>
        <v>3576560.69</v>
      </c>
    </row>
    <row r="30" spans="1:20" x14ac:dyDescent="0.25">
      <c r="A30" s="61" t="s">
        <v>21</v>
      </c>
      <c r="B30" s="62"/>
      <c r="C30" s="50">
        <v>3060000</v>
      </c>
      <c r="D30" s="74">
        <v>2530000</v>
      </c>
      <c r="E30" s="31">
        <v>0</v>
      </c>
      <c r="F30" s="36">
        <v>0</v>
      </c>
      <c r="G30" s="31">
        <v>0</v>
      </c>
      <c r="H30" s="31">
        <v>0</v>
      </c>
      <c r="I30" s="31">
        <v>0</v>
      </c>
      <c r="J30" s="44">
        <v>280882.56</v>
      </c>
      <c r="K30" s="44"/>
      <c r="L30" s="44">
        <v>36887</v>
      </c>
      <c r="M30" s="44">
        <v>0</v>
      </c>
      <c r="N30" s="44">
        <v>36149</v>
      </c>
      <c r="O30" s="44">
        <v>82330</v>
      </c>
      <c r="P30" s="29">
        <f t="shared" si="1"/>
        <v>436248.56</v>
      </c>
    </row>
    <row r="31" spans="1:20" ht="45" x14ac:dyDescent="0.25">
      <c r="A31" s="61" t="s">
        <v>22</v>
      </c>
      <c r="B31" s="62"/>
      <c r="C31" s="50">
        <v>2750000</v>
      </c>
      <c r="D31" s="74">
        <v>2713475</v>
      </c>
      <c r="E31" s="31">
        <v>0</v>
      </c>
      <c r="F31" s="36">
        <v>0</v>
      </c>
      <c r="G31" s="36">
        <v>45000</v>
      </c>
      <c r="H31" s="36">
        <v>57212.54</v>
      </c>
      <c r="I31" s="43">
        <v>44250</v>
      </c>
      <c r="J31" s="43">
        <v>227307.47</v>
      </c>
      <c r="K31" s="43">
        <v>45000</v>
      </c>
      <c r="L31" s="43">
        <v>129881.82</v>
      </c>
      <c r="M31" s="43">
        <v>234775.93</v>
      </c>
      <c r="N31" s="43">
        <v>49150</v>
      </c>
      <c r="O31" s="43">
        <v>52272</v>
      </c>
      <c r="P31" s="35">
        <f t="shared" si="1"/>
        <v>884849.76</v>
      </c>
    </row>
    <row r="32" spans="1:20" ht="30" x14ac:dyDescent="0.25">
      <c r="A32" s="61" t="s">
        <v>23</v>
      </c>
      <c r="B32" s="62"/>
      <c r="C32" s="50">
        <v>3809560</v>
      </c>
      <c r="D32" s="74">
        <v>3269538</v>
      </c>
      <c r="E32" s="31">
        <v>0</v>
      </c>
      <c r="F32" s="36">
        <v>0</v>
      </c>
      <c r="G32" s="36">
        <v>128940</v>
      </c>
      <c r="H32" s="36">
        <v>-51600</v>
      </c>
      <c r="I32" s="43">
        <v>74414.11</v>
      </c>
      <c r="J32" s="43">
        <v>126844</v>
      </c>
      <c r="K32" s="43">
        <v>36344.239999999998</v>
      </c>
      <c r="L32" s="43">
        <v>191568.98</v>
      </c>
      <c r="M32" s="43">
        <v>61392</v>
      </c>
      <c r="N32" s="43">
        <v>815031.63</v>
      </c>
      <c r="O32" s="43">
        <v>409417.05</v>
      </c>
      <c r="P32" s="35">
        <f t="shared" si="1"/>
        <v>1792352.01</v>
      </c>
    </row>
    <row r="33" spans="1:16" x14ac:dyDescent="0.25">
      <c r="A33" s="63" t="s">
        <v>24</v>
      </c>
      <c r="B33" s="62"/>
      <c r="C33" s="50">
        <v>4017967</v>
      </c>
      <c r="D33" s="50">
        <v>4017967</v>
      </c>
      <c r="E33" s="31">
        <v>0</v>
      </c>
      <c r="F33" s="36">
        <v>0</v>
      </c>
      <c r="G33" s="36">
        <v>205848.9</v>
      </c>
      <c r="H33" s="36">
        <v>114560.3</v>
      </c>
      <c r="I33" s="43">
        <v>79933.2</v>
      </c>
      <c r="J33" s="43">
        <v>137160.79999999999</v>
      </c>
      <c r="K33" s="43">
        <v>114153.64</v>
      </c>
      <c r="L33" s="43">
        <v>86587.71</v>
      </c>
      <c r="M33" s="43">
        <v>80647.100000000006</v>
      </c>
      <c r="N33" s="43">
        <v>0</v>
      </c>
      <c r="O33" s="43">
        <v>138561.5</v>
      </c>
      <c r="P33" s="35">
        <f t="shared" si="1"/>
        <v>957453.14999999991</v>
      </c>
    </row>
    <row r="34" spans="1:16" x14ac:dyDescent="0.25">
      <c r="A34" s="59" t="s">
        <v>25</v>
      </c>
      <c r="B34" s="62"/>
      <c r="C34" s="33">
        <f>SUM(C35:C43)</f>
        <v>16178400</v>
      </c>
      <c r="D34" s="33">
        <f>SUM(D35:D43)</f>
        <v>60964724</v>
      </c>
      <c r="E34" s="33">
        <f>SUM(E35:E43)</f>
        <v>0</v>
      </c>
      <c r="F34" s="33">
        <f t="shared" ref="F34:O34" si="3">SUM(F35:F43)</f>
        <v>0</v>
      </c>
      <c r="G34" s="33">
        <f t="shared" si="3"/>
        <v>70328</v>
      </c>
      <c r="H34" s="33">
        <f t="shared" si="3"/>
        <v>139520.85</v>
      </c>
      <c r="I34" s="33">
        <f t="shared" si="3"/>
        <v>583264.77</v>
      </c>
      <c r="J34" s="33">
        <f t="shared" si="3"/>
        <v>3254381.38</v>
      </c>
      <c r="K34" s="33">
        <f t="shared" si="3"/>
        <v>112617.06999999999</v>
      </c>
      <c r="L34" s="33">
        <f t="shared" si="3"/>
        <v>352706.3</v>
      </c>
      <c r="M34" s="33">
        <f t="shared" si="3"/>
        <v>320752.28999999998</v>
      </c>
      <c r="N34" s="33">
        <f t="shared" si="3"/>
        <v>300615.88999999996</v>
      </c>
      <c r="O34" s="33">
        <f t="shared" si="3"/>
        <v>380276.05</v>
      </c>
      <c r="P34" s="39">
        <f t="shared" si="1"/>
        <v>5514462.5999999996</v>
      </c>
    </row>
    <row r="35" spans="1:16" x14ac:dyDescent="0.25">
      <c r="A35" s="63" t="s">
        <v>26</v>
      </c>
      <c r="B35" s="62"/>
      <c r="C35" s="50">
        <v>995800</v>
      </c>
      <c r="D35" s="50">
        <v>995800</v>
      </c>
      <c r="E35" s="31">
        <v>0</v>
      </c>
      <c r="F35" s="36">
        <v>0</v>
      </c>
      <c r="G35" s="36">
        <v>11800</v>
      </c>
      <c r="H35" s="36">
        <v>64139.5</v>
      </c>
      <c r="I35" s="43">
        <v>20666.97</v>
      </c>
      <c r="J35" s="43">
        <v>17232.72</v>
      </c>
      <c r="K35" s="43">
        <v>4633.8599999999997</v>
      </c>
      <c r="L35" s="43">
        <v>7345.5</v>
      </c>
      <c r="M35" s="43">
        <v>275882</v>
      </c>
      <c r="N35" s="43"/>
      <c r="O35" s="43"/>
      <c r="P35" s="35">
        <f t="shared" si="1"/>
        <v>401700.55</v>
      </c>
    </row>
    <row r="36" spans="1:16" x14ac:dyDescent="0.25">
      <c r="A36" s="61" t="s">
        <v>27</v>
      </c>
      <c r="B36" s="62"/>
      <c r="C36" s="50">
        <v>1200000</v>
      </c>
      <c r="D36" s="50">
        <v>1200000</v>
      </c>
      <c r="E36" s="31">
        <v>0</v>
      </c>
      <c r="F36" s="36">
        <v>0</v>
      </c>
      <c r="G36" s="36">
        <v>0</v>
      </c>
      <c r="H36" s="36">
        <v>0</v>
      </c>
      <c r="I36" s="36">
        <v>0</v>
      </c>
      <c r="J36" s="43">
        <v>61371.8</v>
      </c>
      <c r="K36" s="36">
        <v>0</v>
      </c>
      <c r="L36" s="36">
        <v>0</v>
      </c>
      <c r="M36" s="36"/>
      <c r="N36" s="36">
        <v>55578</v>
      </c>
      <c r="O36" s="36">
        <v>233734.87</v>
      </c>
      <c r="P36" s="29">
        <f t="shared" si="1"/>
        <v>350684.67</v>
      </c>
    </row>
    <row r="37" spans="1:16" x14ac:dyDescent="0.25">
      <c r="A37" s="63" t="s">
        <v>28</v>
      </c>
      <c r="B37" s="62"/>
      <c r="C37" s="50">
        <v>865000</v>
      </c>
      <c r="D37" s="50">
        <v>865000</v>
      </c>
      <c r="E37" s="31">
        <v>0</v>
      </c>
      <c r="F37" s="36">
        <v>0</v>
      </c>
      <c r="G37" s="36">
        <v>0</v>
      </c>
      <c r="H37" s="36">
        <v>59000</v>
      </c>
      <c r="I37" s="43">
        <v>171910.64</v>
      </c>
      <c r="J37" s="43">
        <v>66047.55</v>
      </c>
      <c r="K37" s="43">
        <v>929.84</v>
      </c>
      <c r="L37" s="43">
        <v>0</v>
      </c>
      <c r="M37" s="43"/>
      <c r="N37" s="43">
        <v>98034.4</v>
      </c>
      <c r="O37" s="43">
        <v>10530.03</v>
      </c>
      <c r="P37" s="35">
        <f t="shared" si="1"/>
        <v>406452.46000000008</v>
      </c>
    </row>
    <row r="38" spans="1:16" x14ac:dyDescent="0.25">
      <c r="A38" s="61" t="s">
        <v>29</v>
      </c>
      <c r="B38" s="62"/>
      <c r="C38" s="50">
        <v>100000</v>
      </c>
      <c r="D38" s="50">
        <v>100000</v>
      </c>
      <c r="E38" s="31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/>
      <c r="N38" s="36">
        <v>12803.14</v>
      </c>
      <c r="O38" s="36"/>
      <c r="P38" s="29">
        <f t="shared" si="1"/>
        <v>12803.14</v>
      </c>
    </row>
    <row r="39" spans="1:16" x14ac:dyDescent="0.25">
      <c r="A39" s="63" t="s">
        <v>30</v>
      </c>
      <c r="B39" s="62"/>
      <c r="C39" s="50">
        <v>571240</v>
      </c>
      <c r="D39" s="74">
        <v>572714</v>
      </c>
      <c r="E39" s="31">
        <v>0</v>
      </c>
      <c r="F39" s="36">
        <v>0</v>
      </c>
      <c r="G39" s="36">
        <v>58528</v>
      </c>
      <c r="H39" s="36">
        <v>12744</v>
      </c>
      <c r="I39" s="36">
        <v>0</v>
      </c>
      <c r="J39" s="36">
        <v>0</v>
      </c>
      <c r="K39" s="36">
        <v>0</v>
      </c>
      <c r="L39" s="36">
        <v>0</v>
      </c>
      <c r="M39" s="36"/>
      <c r="N39" s="36">
        <v>74972</v>
      </c>
      <c r="O39" s="36">
        <v>400</v>
      </c>
      <c r="P39" s="35">
        <f t="shared" si="1"/>
        <v>146644</v>
      </c>
    </row>
    <row r="40" spans="1:16" ht="30" x14ac:dyDescent="0.25">
      <c r="A40" s="76" t="s">
        <v>31</v>
      </c>
      <c r="B40" s="77"/>
      <c r="C40" s="78">
        <v>14160</v>
      </c>
      <c r="D40" s="79">
        <v>200610</v>
      </c>
      <c r="E40" s="80">
        <v>0</v>
      </c>
      <c r="F40" s="81">
        <v>0</v>
      </c>
      <c r="G40" s="81">
        <v>0</v>
      </c>
      <c r="H40" s="81">
        <v>0</v>
      </c>
      <c r="I40" s="81">
        <v>0</v>
      </c>
      <c r="J40" s="82">
        <v>89916</v>
      </c>
      <c r="K40" s="82"/>
      <c r="L40" s="82"/>
      <c r="M40" s="82">
        <v>35046</v>
      </c>
      <c r="N40" s="82">
        <v>3089.5</v>
      </c>
      <c r="O40" s="82">
        <v>1600</v>
      </c>
      <c r="P40" s="83">
        <f t="shared" si="1"/>
        <v>129651.5</v>
      </c>
    </row>
    <row r="41" spans="1:16" ht="30" x14ac:dyDescent="0.25">
      <c r="A41" s="84" t="s">
        <v>32</v>
      </c>
      <c r="B41" s="85"/>
      <c r="C41" s="86">
        <v>5150000</v>
      </c>
      <c r="D41" s="87">
        <v>4656000</v>
      </c>
      <c r="E41" s="88">
        <v>0</v>
      </c>
      <c r="F41" s="89">
        <v>0</v>
      </c>
      <c r="G41" s="89">
        <v>0</v>
      </c>
      <c r="H41" s="89">
        <v>0</v>
      </c>
      <c r="I41" s="89">
        <v>0</v>
      </c>
      <c r="J41" s="90">
        <v>2242500</v>
      </c>
      <c r="K41" s="89">
        <v>0</v>
      </c>
      <c r="L41" s="89"/>
      <c r="M41" s="89"/>
      <c r="N41" s="89"/>
      <c r="O41" s="89">
        <v>1000</v>
      </c>
      <c r="P41" s="91">
        <f t="shared" si="1"/>
        <v>2243500</v>
      </c>
    </row>
    <row r="42" spans="1:16" ht="45" x14ac:dyDescent="0.25">
      <c r="A42" s="61" t="s">
        <v>33</v>
      </c>
      <c r="B42" s="62"/>
      <c r="C42" s="50"/>
      <c r="D42" s="74"/>
      <c r="E42" s="31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/>
      <c r="M42" s="36"/>
      <c r="N42" s="36"/>
      <c r="O42" s="36"/>
      <c r="P42" s="36">
        <v>0</v>
      </c>
    </row>
    <row r="43" spans="1:16" x14ac:dyDescent="0.25">
      <c r="A43" s="61" t="s">
        <v>34</v>
      </c>
      <c r="B43" s="62"/>
      <c r="C43" s="50">
        <v>7282200</v>
      </c>
      <c r="D43" s="74">
        <v>52374600</v>
      </c>
      <c r="E43" s="31">
        <v>0</v>
      </c>
      <c r="F43" s="36">
        <v>0</v>
      </c>
      <c r="G43" s="36">
        <v>0</v>
      </c>
      <c r="H43" s="36">
        <v>3637.35</v>
      </c>
      <c r="I43" s="43">
        <v>390687.16</v>
      </c>
      <c r="J43" s="43">
        <v>777313.31</v>
      </c>
      <c r="K43" s="43">
        <v>107053.37</v>
      </c>
      <c r="L43" s="43">
        <v>345360.8</v>
      </c>
      <c r="M43" s="43">
        <v>9824.2900000000009</v>
      </c>
      <c r="N43" s="43">
        <v>56138.85</v>
      </c>
      <c r="O43" s="43">
        <v>133011.15</v>
      </c>
      <c r="P43" s="29">
        <f>SUM(E43:O43)</f>
        <v>1823026.28</v>
      </c>
    </row>
    <row r="44" spans="1:16" s="37" customFormat="1" x14ac:dyDescent="0.25">
      <c r="A44" s="59" t="s">
        <v>35</v>
      </c>
      <c r="B44" s="67"/>
      <c r="C44" s="33">
        <f>SUM(C45:C51)</f>
        <v>63000</v>
      </c>
      <c r="D44" s="33">
        <f>SUM(D45:D51)</f>
        <v>363000</v>
      </c>
      <c r="E44" s="33">
        <f>SUM(E45:E51)</f>
        <v>0</v>
      </c>
      <c r="F44" s="33">
        <f t="shared" ref="F44:K44" si="4">SUM(F45:F51)</f>
        <v>0</v>
      </c>
      <c r="G44" s="33">
        <f t="shared" si="4"/>
        <v>0</v>
      </c>
      <c r="H44" s="33">
        <f t="shared" si="4"/>
        <v>0</v>
      </c>
      <c r="I44" s="33">
        <f t="shared" si="4"/>
        <v>350000</v>
      </c>
      <c r="J44" s="33">
        <f>SUM(J45:K51)</f>
        <v>0</v>
      </c>
      <c r="K44" s="33">
        <f t="shared" si="4"/>
        <v>0</v>
      </c>
      <c r="L44" s="33">
        <f>SUM(L45:L51)</f>
        <v>0</v>
      </c>
      <c r="M44" s="33">
        <f>SUM(M45:M51)</f>
        <v>0</v>
      </c>
      <c r="N44" s="33">
        <f>SUM(N45:N51)</f>
        <v>0</v>
      </c>
      <c r="O44" s="33">
        <f>SUM(O45:O51)</f>
        <v>0</v>
      </c>
      <c r="P44" s="39">
        <f>SUM(E44:O44)</f>
        <v>350000</v>
      </c>
    </row>
    <row r="45" spans="1:16" ht="30" x14ac:dyDescent="0.25">
      <c r="A45" s="61" t="s">
        <v>36</v>
      </c>
      <c r="B45" s="62"/>
      <c r="C45" s="50">
        <v>63000</v>
      </c>
      <c r="D45" s="74">
        <v>363000</v>
      </c>
      <c r="E45" s="31">
        <v>0</v>
      </c>
      <c r="F45" s="36">
        <v>0</v>
      </c>
      <c r="G45" s="36">
        <v>0</v>
      </c>
      <c r="H45" s="36">
        <v>0</v>
      </c>
      <c r="I45" s="36">
        <v>350000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350000</v>
      </c>
    </row>
    <row r="46" spans="1:16" ht="30" x14ac:dyDescent="0.25">
      <c r="A46" s="61" t="s">
        <v>37</v>
      </c>
      <c r="B46" s="62"/>
      <c r="C46" s="31">
        <v>0</v>
      </c>
      <c r="D46" s="31">
        <v>0</v>
      </c>
      <c r="E46" s="31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30" x14ac:dyDescent="0.25">
      <c r="A47" s="61" t="s">
        <v>38</v>
      </c>
      <c r="B47" s="62"/>
      <c r="C47" s="31">
        <v>0</v>
      </c>
      <c r="D47" s="31">
        <v>0</v>
      </c>
      <c r="E47" s="31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30" x14ac:dyDescent="0.25">
      <c r="A48" s="61" t="s">
        <v>39</v>
      </c>
      <c r="B48" s="62"/>
      <c r="C48" s="31">
        <v>0</v>
      </c>
      <c r="D48" s="31">
        <v>0</v>
      </c>
      <c r="E48" s="31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30" x14ac:dyDescent="0.25">
      <c r="A49" s="61" t="s">
        <v>40</v>
      </c>
      <c r="B49" s="62"/>
      <c r="C49" s="31">
        <v>0</v>
      </c>
      <c r="D49" s="31">
        <v>0</v>
      </c>
      <c r="E49" s="31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30" x14ac:dyDescent="0.25">
      <c r="A50" s="61" t="s">
        <v>41</v>
      </c>
      <c r="B50" s="62"/>
      <c r="C50" s="31">
        <v>0</v>
      </c>
      <c r="D50" s="31">
        <v>0</v>
      </c>
      <c r="E50" s="31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30" x14ac:dyDescent="0.25">
      <c r="A51" s="61" t="s">
        <v>42</v>
      </c>
      <c r="B51" s="62"/>
      <c r="C51" s="31">
        <v>0</v>
      </c>
      <c r="D51" s="31">
        <v>0</v>
      </c>
      <c r="E51" s="31">
        <v>0</v>
      </c>
      <c r="F51" s="36">
        <v>0</v>
      </c>
      <c r="G51" s="36">
        <v>0</v>
      </c>
      <c r="H51" s="36">
        <v>0</v>
      </c>
      <c r="I51" s="31">
        <f>SUM(I52:I58)</f>
        <v>0</v>
      </c>
      <c r="J51" s="31">
        <f>SUM(J52:K58)</f>
        <v>0</v>
      </c>
      <c r="K51" s="31">
        <f>SUM(K52:P58)</f>
        <v>0</v>
      </c>
      <c r="L51" s="31">
        <f>SUM(L52:Q58)</f>
        <v>0</v>
      </c>
      <c r="M51" s="31">
        <f>SUM(M52:R58)</f>
        <v>0</v>
      </c>
      <c r="N51" s="31">
        <f>SUM(N52:S58)</f>
        <v>0</v>
      </c>
      <c r="O51" s="31">
        <f>SUM(O52:T58)</f>
        <v>0</v>
      </c>
      <c r="P51" s="31">
        <f>SUM(P52:P58)</f>
        <v>0</v>
      </c>
    </row>
    <row r="52" spans="1:16" x14ac:dyDescent="0.25">
      <c r="A52" s="59" t="s">
        <v>43</v>
      </c>
      <c r="B52" s="62"/>
      <c r="C52" s="33">
        <f t="shared" ref="C52:H52" si="5">SUM(C53:C59)</f>
        <v>0</v>
      </c>
      <c r="D52" s="33">
        <f t="shared" si="5"/>
        <v>0</v>
      </c>
      <c r="E52" s="33">
        <f t="shared" si="5"/>
        <v>0</v>
      </c>
      <c r="F52" s="33">
        <f t="shared" si="5"/>
        <v>0</v>
      </c>
      <c r="G52" s="33">
        <f t="shared" si="5"/>
        <v>0</v>
      </c>
      <c r="H52" s="33">
        <f t="shared" si="5"/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9">
        <f>SUM(E52:O52)</f>
        <v>0</v>
      </c>
    </row>
    <row r="53" spans="1:16" ht="30" x14ac:dyDescent="0.25">
      <c r="A53" s="61" t="s">
        <v>44</v>
      </c>
      <c r="B53" s="62"/>
      <c r="C53" s="31">
        <v>0</v>
      </c>
      <c r="D53" s="31">
        <v>0</v>
      </c>
      <c r="E53" s="31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30" x14ac:dyDescent="0.25">
      <c r="A54" s="61" t="s">
        <v>45</v>
      </c>
      <c r="B54" s="62"/>
      <c r="C54" s="31">
        <v>0</v>
      </c>
      <c r="D54" s="31">
        <v>0</v>
      </c>
      <c r="E54" s="31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30" x14ac:dyDescent="0.25">
      <c r="A55" s="61" t="s">
        <v>46</v>
      </c>
      <c r="B55" s="62"/>
      <c r="C55" s="31">
        <v>0</v>
      </c>
      <c r="D55" s="31">
        <v>0</v>
      </c>
      <c r="E55" s="31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ht="30" x14ac:dyDescent="0.25">
      <c r="A56" s="76" t="s">
        <v>47</v>
      </c>
      <c r="B56" s="77"/>
      <c r="C56" s="80">
        <v>0</v>
      </c>
      <c r="D56" s="80">
        <v>0</v>
      </c>
      <c r="E56" s="80">
        <v>0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</row>
    <row r="57" spans="1:16" ht="30" x14ac:dyDescent="0.25">
      <c r="A57" s="84" t="s">
        <v>48</v>
      </c>
      <c r="B57" s="85"/>
      <c r="C57" s="88">
        <v>0</v>
      </c>
      <c r="D57" s="88">
        <v>0</v>
      </c>
      <c r="E57" s="88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</row>
    <row r="58" spans="1:16" ht="30" x14ac:dyDescent="0.25">
      <c r="A58" s="61" t="s">
        <v>49</v>
      </c>
      <c r="B58" s="62"/>
      <c r="C58" s="31">
        <v>0</v>
      </c>
      <c r="D58" s="31">
        <v>0</v>
      </c>
      <c r="E58" s="31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30" x14ac:dyDescent="0.25">
      <c r="A59" s="61" t="s">
        <v>50</v>
      </c>
      <c r="B59" s="62"/>
      <c r="C59" s="31">
        <v>0</v>
      </c>
      <c r="D59" s="31">
        <v>0</v>
      </c>
      <c r="E59" s="31">
        <v>0</v>
      </c>
      <c r="F59" s="36">
        <v>0</v>
      </c>
      <c r="G59" s="36">
        <v>0</v>
      </c>
      <c r="H59" s="36">
        <v>0</v>
      </c>
      <c r="I59" s="31">
        <f>SUM(I60:I68)</f>
        <v>0</v>
      </c>
      <c r="J59" s="31">
        <f>SUM(J60:K68)</f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</row>
    <row r="60" spans="1:16" ht="30" x14ac:dyDescent="0.25">
      <c r="A60" s="59" t="s">
        <v>51</v>
      </c>
      <c r="B60" s="62"/>
      <c r="C60" s="33">
        <f t="shared" ref="C60:H60" si="6">SUM(C61:C69)</f>
        <v>8203000</v>
      </c>
      <c r="D60" s="33">
        <f t="shared" si="6"/>
        <v>11003000</v>
      </c>
      <c r="E60" s="33">
        <f t="shared" si="6"/>
        <v>0</v>
      </c>
      <c r="F60" s="33">
        <f t="shared" si="6"/>
        <v>0</v>
      </c>
      <c r="G60" s="33">
        <f t="shared" si="6"/>
        <v>0</v>
      </c>
      <c r="H60" s="33">
        <f t="shared" si="6"/>
        <v>0</v>
      </c>
      <c r="I60" s="33">
        <f>SUM(I61:I69)</f>
        <v>0</v>
      </c>
      <c r="J60" s="33">
        <f>SUM(J61:J69)</f>
        <v>0</v>
      </c>
      <c r="K60" s="33">
        <f>SUM(K61:K69)</f>
        <v>0</v>
      </c>
      <c r="L60" s="33">
        <f>SUM(L61:L69)</f>
        <v>99831.01</v>
      </c>
      <c r="M60" s="33">
        <f>SUM(M61:M69)</f>
        <v>116209.36</v>
      </c>
      <c r="N60" s="33">
        <v>0</v>
      </c>
      <c r="O60" s="33">
        <v>0</v>
      </c>
      <c r="P60" s="33">
        <f>SUM(P61:P69)</f>
        <v>216040.37</v>
      </c>
    </row>
    <row r="61" spans="1:16" x14ac:dyDescent="0.25">
      <c r="A61" s="61" t="s">
        <v>52</v>
      </c>
      <c r="B61" s="62"/>
      <c r="C61" s="50">
        <v>6903000</v>
      </c>
      <c r="D61" s="74">
        <v>9703000</v>
      </c>
      <c r="E61" s="31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29">
        <f>SUM(E61:O61)</f>
        <v>0</v>
      </c>
    </row>
    <row r="62" spans="1:16" ht="30" x14ac:dyDescent="0.25">
      <c r="A62" s="61" t="s">
        <v>53</v>
      </c>
      <c r="B62" s="62"/>
      <c r="C62" s="50">
        <v>1300000</v>
      </c>
      <c r="D62" s="50">
        <v>1300000</v>
      </c>
      <c r="E62" s="31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99831.01</v>
      </c>
      <c r="M62" s="36">
        <v>116209.36</v>
      </c>
      <c r="N62" s="36">
        <v>0</v>
      </c>
      <c r="O62" s="36">
        <v>0</v>
      </c>
      <c r="P62" s="36">
        <f>SUM(E62:O62)</f>
        <v>216040.37</v>
      </c>
    </row>
    <row r="63" spans="1:16" ht="30" x14ac:dyDescent="0.25">
      <c r="A63" s="61" t="s">
        <v>54</v>
      </c>
      <c r="B63" s="62"/>
      <c r="C63" s="31">
        <v>0</v>
      </c>
      <c r="D63" s="31">
        <v>0</v>
      </c>
      <c r="E63" s="31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30" x14ac:dyDescent="0.25">
      <c r="A64" s="61" t="s">
        <v>55</v>
      </c>
      <c r="B64" s="62"/>
      <c r="C64" s="31">
        <v>0</v>
      </c>
      <c r="D64" s="31">
        <v>0</v>
      </c>
      <c r="E64" s="31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30" x14ac:dyDescent="0.25">
      <c r="A65" s="61" t="s">
        <v>56</v>
      </c>
      <c r="B65" s="62"/>
      <c r="C65" s="31">
        <v>0</v>
      </c>
      <c r="D65" s="31">
        <v>0</v>
      </c>
      <c r="E65" s="31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2.5" customHeight="1" x14ac:dyDescent="0.25">
      <c r="A66" s="61" t="s">
        <v>57</v>
      </c>
      <c r="B66" s="62"/>
      <c r="C66" s="31">
        <v>0</v>
      </c>
      <c r="D66" s="31">
        <v>0</v>
      </c>
      <c r="E66" s="31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19.5" customHeight="1" x14ac:dyDescent="0.25">
      <c r="A67" s="61" t="s">
        <v>58</v>
      </c>
      <c r="B67" s="62"/>
      <c r="C67" s="31">
        <v>0</v>
      </c>
      <c r="D67" s="31">
        <v>0</v>
      </c>
      <c r="E67" s="31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x14ac:dyDescent="0.25">
      <c r="A68" s="61" t="s">
        <v>59</v>
      </c>
      <c r="B68" s="62"/>
      <c r="C68" s="31">
        <v>0</v>
      </c>
      <c r="D68" s="31">
        <v>0</v>
      </c>
      <c r="E68" s="31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35.25" customHeight="1" x14ac:dyDescent="0.25">
      <c r="A69" s="61" t="s">
        <v>60</v>
      </c>
      <c r="B69" s="62"/>
      <c r="C69" s="31">
        <v>0</v>
      </c>
      <c r="D69" s="31">
        <v>0</v>
      </c>
      <c r="E69" s="31">
        <v>0</v>
      </c>
      <c r="F69" s="36">
        <v>0</v>
      </c>
      <c r="G69" s="36">
        <v>0</v>
      </c>
      <c r="H69" s="36">
        <v>0</v>
      </c>
      <c r="I69" s="33">
        <f>SUM(I70:I73)</f>
        <v>0</v>
      </c>
      <c r="J69" s="33">
        <f>SUM(J70:K73)</f>
        <v>0</v>
      </c>
      <c r="K69" s="33">
        <f>SUM(K70:P73)</f>
        <v>0</v>
      </c>
      <c r="L69" s="33">
        <f>SUM(L70:Q73)</f>
        <v>0</v>
      </c>
      <c r="M69" s="33">
        <f>SUM(M70:R73)</f>
        <v>0</v>
      </c>
      <c r="N69" s="33">
        <f>SUM(N70:S73)</f>
        <v>0</v>
      </c>
      <c r="O69" s="33">
        <f>SUM(O70:T73)</f>
        <v>0</v>
      </c>
      <c r="P69" s="33">
        <f>SUM(P70:S73)</f>
        <v>0</v>
      </c>
    </row>
    <row r="70" spans="1:16" x14ac:dyDescent="0.25">
      <c r="A70" s="59" t="s">
        <v>61</v>
      </c>
      <c r="B70" s="62"/>
      <c r="C70" s="33">
        <f t="shared" ref="C70:H70" si="7">SUM(C71:C74)</f>
        <v>0</v>
      </c>
      <c r="D70" s="33">
        <f t="shared" si="7"/>
        <v>0</v>
      </c>
      <c r="E70" s="33">
        <f t="shared" si="7"/>
        <v>0</v>
      </c>
      <c r="F70" s="33">
        <f t="shared" si="7"/>
        <v>0</v>
      </c>
      <c r="G70" s="33">
        <f t="shared" si="7"/>
        <v>0</v>
      </c>
      <c r="H70" s="33">
        <f t="shared" si="7"/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x14ac:dyDescent="0.25">
      <c r="A71" s="61" t="s">
        <v>62</v>
      </c>
      <c r="B71" s="62"/>
      <c r="C71" s="31">
        <v>0</v>
      </c>
      <c r="D71" s="31">
        <v>0</v>
      </c>
      <c r="E71" s="31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x14ac:dyDescent="0.25">
      <c r="A72" s="61" t="s">
        <v>63</v>
      </c>
      <c r="B72" s="62"/>
      <c r="C72" s="31">
        <v>0</v>
      </c>
      <c r="D72" s="31">
        <v>0</v>
      </c>
      <c r="E72" s="31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x14ac:dyDescent="0.25">
      <c r="A73" s="92" t="s">
        <v>64</v>
      </c>
      <c r="B73" s="77"/>
      <c r="C73" s="80">
        <v>0</v>
      </c>
      <c r="D73" s="80">
        <v>0</v>
      </c>
      <c r="E73" s="80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</row>
    <row r="74" spans="1:16" ht="45" x14ac:dyDescent="0.25">
      <c r="A74" s="84" t="s">
        <v>65</v>
      </c>
      <c r="B74" s="85"/>
      <c r="C74" s="88">
        <v>0</v>
      </c>
      <c r="D74" s="88">
        <v>0</v>
      </c>
      <c r="E74" s="88">
        <v>0</v>
      </c>
      <c r="F74" s="89">
        <v>0</v>
      </c>
      <c r="G74" s="89">
        <v>0</v>
      </c>
      <c r="H74" s="89">
        <v>0</v>
      </c>
      <c r="I74" s="95">
        <f>SUM(I75:I76)</f>
        <v>0</v>
      </c>
      <c r="J74" s="95">
        <f>SUM(J75:K76)</f>
        <v>0</v>
      </c>
      <c r="K74" s="95">
        <f>SUM(K75:P76)</f>
        <v>0</v>
      </c>
      <c r="L74" s="95">
        <f>SUM(L75:Q76)</f>
        <v>0</v>
      </c>
      <c r="M74" s="95">
        <f>SUM(M75:R76)</f>
        <v>0</v>
      </c>
      <c r="N74" s="95">
        <f>SUM(N75:S76)</f>
        <v>0</v>
      </c>
      <c r="O74" s="95">
        <f>SUM(O75:T76)</f>
        <v>0</v>
      </c>
      <c r="P74" s="95">
        <f>SUM(P75:S76)</f>
        <v>0</v>
      </c>
    </row>
    <row r="75" spans="1:16" ht="30" x14ac:dyDescent="0.25">
      <c r="A75" s="59" t="s">
        <v>66</v>
      </c>
      <c r="B75" s="62"/>
      <c r="C75" s="33">
        <f t="shared" ref="C75:H75" si="8">SUM(C76:C77)</f>
        <v>0</v>
      </c>
      <c r="D75" s="33">
        <f t="shared" si="8"/>
        <v>0</v>
      </c>
      <c r="E75" s="33">
        <f t="shared" si="8"/>
        <v>0</v>
      </c>
      <c r="F75" s="33">
        <f t="shared" si="8"/>
        <v>0</v>
      </c>
      <c r="G75" s="33">
        <f t="shared" si="8"/>
        <v>0</v>
      </c>
      <c r="H75" s="33">
        <f t="shared" si="8"/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x14ac:dyDescent="0.25">
      <c r="A76" s="61" t="s">
        <v>67</v>
      </c>
      <c r="B76" s="62"/>
      <c r="C76" s="31">
        <v>0</v>
      </c>
      <c r="D76" s="31">
        <v>0</v>
      </c>
      <c r="E76" s="31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30" x14ac:dyDescent="0.25">
      <c r="A77" s="61" t="s">
        <v>68</v>
      </c>
      <c r="B77" s="62"/>
      <c r="C77" s="31">
        <v>0</v>
      </c>
      <c r="D77" s="31">
        <v>0</v>
      </c>
      <c r="E77" s="31">
        <v>0</v>
      </c>
      <c r="F77" s="36">
        <v>0</v>
      </c>
      <c r="G77" s="36">
        <v>0</v>
      </c>
      <c r="H77" s="36">
        <v>0</v>
      </c>
      <c r="I77" s="31">
        <f>SUM(I78:I80)</f>
        <v>0</v>
      </c>
      <c r="J77" s="31">
        <f>SUM(J78:K80)</f>
        <v>0</v>
      </c>
      <c r="K77" s="31">
        <f>SUM(K78:P80)</f>
        <v>0</v>
      </c>
      <c r="L77" s="31">
        <f>SUM(L78:Q80)</f>
        <v>0</v>
      </c>
      <c r="M77" s="31">
        <f>SUM(M78:R80)</f>
        <v>0</v>
      </c>
      <c r="N77" s="31">
        <f>SUM(N78:S80)</f>
        <v>0</v>
      </c>
      <c r="O77" s="31">
        <f>SUM(O78:T80)</f>
        <v>0</v>
      </c>
      <c r="P77" s="31">
        <f>SUM(P78:S80)</f>
        <v>0</v>
      </c>
    </row>
    <row r="78" spans="1:16" x14ac:dyDescent="0.25">
      <c r="A78" s="59" t="s">
        <v>69</v>
      </c>
      <c r="B78" s="62"/>
      <c r="C78" s="33">
        <f t="shared" ref="C78:H78" si="9">SUM(C79:C81)</f>
        <v>0</v>
      </c>
      <c r="D78" s="33">
        <f t="shared" si="9"/>
        <v>0</v>
      </c>
      <c r="E78" s="33">
        <f t="shared" si="9"/>
        <v>0</v>
      </c>
      <c r="F78" s="33">
        <f t="shared" si="9"/>
        <v>0</v>
      </c>
      <c r="G78" s="33">
        <f t="shared" si="9"/>
        <v>0</v>
      </c>
      <c r="H78" s="33">
        <f t="shared" si="9"/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</row>
    <row r="79" spans="1:16" x14ac:dyDescent="0.25">
      <c r="A79" s="63" t="s">
        <v>70</v>
      </c>
      <c r="B79" s="62"/>
      <c r="C79" s="31">
        <v>0</v>
      </c>
      <c r="D79" s="31">
        <v>0</v>
      </c>
      <c r="E79" s="31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x14ac:dyDescent="0.25">
      <c r="A80" s="63" t="s">
        <v>71</v>
      </c>
      <c r="B80" s="62"/>
      <c r="C80" s="31">
        <v>0</v>
      </c>
      <c r="D80" s="31">
        <v>0</v>
      </c>
      <c r="E80" s="31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30" x14ac:dyDescent="0.25">
      <c r="A81" s="61" t="s">
        <v>72</v>
      </c>
      <c r="B81" s="62"/>
      <c r="C81" s="31">
        <v>0</v>
      </c>
      <c r="D81" s="31">
        <v>0</v>
      </c>
      <c r="E81" s="31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x14ac:dyDescent="0.25">
      <c r="A82" s="68" t="s">
        <v>73</v>
      </c>
      <c r="B82" s="69"/>
      <c r="C82" s="34">
        <f t="shared" ref="C82:P82" si="10">+C18+C24+C34+C44+C60</f>
        <v>208456265</v>
      </c>
      <c r="D82" s="34">
        <f t="shared" si="10"/>
        <v>263456265</v>
      </c>
      <c r="E82" s="34">
        <f t="shared" si="10"/>
        <v>10088977.5</v>
      </c>
      <c r="F82" s="34">
        <f t="shared" si="10"/>
        <v>10312277.91</v>
      </c>
      <c r="G82" s="34">
        <f t="shared" si="10"/>
        <v>11664901.609999999</v>
      </c>
      <c r="H82" s="34">
        <f t="shared" si="10"/>
        <v>11059601.709999999</v>
      </c>
      <c r="I82" s="34">
        <f t="shared" si="10"/>
        <v>12914349.100000001</v>
      </c>
      <c r="J82" s="34">
        <f t="shared" si="10"/>
        <v>15275115.52</v>
      </c>
      <c r="K82" s="34">
        <f t="shared" si="10"/>
        <v>12962366.52</v>
      </c>
      <c r="L82" s="34">
        <f t="shared" si="10"/>
        <v>13948097.970000001</v>
      </c>
      <c r="M82" s="34">
        <f t="shared" si="10"/>
        <v>13605944.399999999</v>
      </c>
      <c r="N82" s="34">
        <f t="shared" si="10"/>
        <v>13780085.130000001</v>
      </c>
      <c r="O82" s="34">
        <f t="shared" si="10"/>
        <v>30010204.370000005</v>
      </c>
      <c r="P82" s="34">
        <f t="shared" si="10"/>
        <v>155621921.73999998</v>
      </c>
    </row>
    <row r="83" spans="1:16" x14ac:dyDescent="0.25">
      <c r="A83" s="64"/>
      <c r="B83" s="62"/>
      <c r="C83" s="50"/>
      <c r="D83" s="74"/>
      <c r="E83" s="31"/>
      <c r="F83" s="36"/>
      <c r="G83" s="36"/>
      <c r="H83" s="36"/>
      <c r="I83" s="43"/>
      <c r="J83" s="43"/>
      <c r="K83" s="43"/>
      <c r="L83" s="43"/>
      <c r="M83" s="43"/>
      <c r="N83" s="43"/>
      <c r="O83" s="43"/>
      <c r="P83" s="32"/>
    </row>
    <row r="84" spans="1:16" x14ac:dyDescent="0.25">
      <c r="A84" s="70" t="s">
        <v>74</v>
      </c>
      <c r="B84" s="71"/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</row>
    <row r="85" spans="1:16" ht="30" x14ac:dyDescent="0.25">
      <c r="A85" s="59" t="s">
        <v>75</v>
      </c>
      <c r="B85" s="62"/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f t="shared" ref="P85:P94" si="11">SUM(E85:G85)</f>
        <v>0</v>
      </c>
    </row>
    <row r="86" spans="1:16" ht="30" x14ac:dyDescent="0.25">
      <c r="A86" s="61" t="s">
        <v>76</v>
      </c>
      <c r="B86" s="62"/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f t="shared" si="11"/>
        <v>0</v>
      </c>
    </row>
    <row r="87" spans="1:16" ht="30" x14ac:dyDescent="0.25">
      <c r="A87" s="61" t="s">
        <v>77</v>
      </c>
      <c r="B87" s="62"/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f t="shared" si="11"/>
        <v>0</v>
      </c>
    </row>
    <row r="88" spans="1:16" x14ac:dyDescent="0.25">
      <c r="A88" s="59" t="s">
        <v>78</v>
      </c>
      <c r="B88" s="62"/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f t="shared" si="11"/>
        <v>0</v>
      </c>
    </row>
    <row r="89" spans="1:16" x14ac:dyDescent="0.25">
      <c r="A89" s="63" t="s">
        <v>79</v>
      </c>
      <c r="B89" s="62"/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f t="shared" si="11"/>
        <v>0</v>
      </c>
    </row>
    <row r="90" spans="1:16" x14ac:dyDescent="0.25">
      <c r="A90" s="63" t="s">
        <v>80</v>
      </c>
      <c r="B90" s="62"/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f t="shared" si="11"/>
        <v>0</v>
      </c>
    </row>
    <row r="91" spans="1:16" x14ac:dyDescent="0.25">
      <c r="A91" s="63"/>
      <c r="B91" s="6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 x14ac:dyDescent="0.25">
      <c r="A92" s="63"/>
      <c r="B92" s="6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1:16" x14ac:dyDescent="0.25">
      <c r="A93" s="72" t="s">
        <v>81</v>
      </c>
      <c r="B93" s="62"/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f t="shared" si="11"/>
        <v>0</v>
      </c>
    </row>
    <row r="94" spans="1:16" ht="30" x14ac:dyDescent="0.25">
      <c r="A94" s="61" t="s">
        <v>82</v>
      </c>
      <c r="B94" s="62"/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f t="shared" si="11"/>
        <v>0</v>
      </c>
    </row>
    <row r="95" spans="1:16" x14ac:dyDescent="0.25">
      <c r="A95" s="68" t="s">
        <v>83</v>
      </c>
      <c r="B95" s="69"/>
      <c r="C95" s="41">
        <v>0</v>
      </c>
      <c r="D95" s="41">
        <v>0</v>
      </c>
      <c r="E95" s="41">
        <v>0</v>
      </c>
      <c r="F95" s="41">
        <v>0</v>
      </c>
      <c r="G95" s="41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1">
        <v>0</v>
      </c>
    </row>
    <row r="96" spans="1:16" x14ac:dyDescent="0.25">
      <c r="A96" s="96"/>
      <c r="B96" s="77"/>
      <c r="C96" s="78"/>
      <c r="D96" s="79"/>
      <c r="E96" s="81"/>
      <c r="F96" s="81"/>
      <c r="G96" s="81"/>
      <c r="H96" s="81"/>
      <c r="I96" s="82"/>
      <c r="J96" s="82"/>
      <c r="K96" s="82"/>
      <c r="L96" s="82"/>
      <c r="M96" s="82"/>
      <c r="N96" s="82"/>
      <c r="O96" s="82"/>
      <c r="P96" s="97"/>
    </row>
    <row r="97" spans="1:16" ht="21" customHeight="1" x14ac:dyDescent="0.25">
      <c r="A97" s="93" t="s">
        <v>84</v>
      </c>
      <c r="B97" s="73"/>
      <c r="C97" s="94">
        <f t="shared" ref="C97:P97" si="12">+C82+C95</f>
        <v>208456265</v>
      </c>
      <c r="D97" s="94">
        <f t="shared" si="12"/>
        <v>263456265</v>
      </c>
      <c r="E97" s="94">
        <f t="shared" si="12"/>
        <v>10088977.5</v>
      </c>
      <c r="F97" s="94">
        <f t="shared" si="12"/>
        <v>10312277.91</v>
      </c>
      <c r="G97" s="94">
        <f t="shared" si="12"/>
        <v>11664901.609999999</v>
      </c>
      <c r="H97" s="94">
        <f t="shared" si="12"/>
        <v>11059601.709999999</v>
      </c>
      <c r="I97" s="94">
        <f t="shared" si="12"/>
        <v>12914349.100000001</v>
      </c>
      <c r="J97" s="94">
        <f t="shared" si="12"/>
        <v>15275115.52</v>
      </c>
      <c r="K97" s="94">
        <f t="shared" si="12"/>
        <v>12962366.52</v>
      </c>
      <c r="L97" s="94">
        <f t="shared" si="12"/>
        <v>13948097.970000001</v>
      </c>
      <c r="M97" s="94">
        <f t="shared" si="12"/>
        <v>13605944.399999999</v>
      </c>
      <c r="N97" s="94">
        <f t="shared" si="12"/>
        <v>13780085.130000001</v>
      </c>
      <c r="O97" s="94">
        <f t="shared" si="12"/>
        <v>30010204.370000005</v>
      </c>
      <c r="P97" s="94">
        <f t="shared" si="12"/>
        <v>155621921.73999998</v>
      </c>
    </row>
    <row r="98" spans="1:16" x14ac:dyDescent="0.25">
      <c r="A98" s="37" t="s">
        <v>97</v>
      </c>
      <c r="P98" s="42"/>
    </row>
    <row r="99" spans="1:16" x14ac:dyDescent="0.25">
      <c r="A99" s="9" t="s">
        <v>98</v>
      </c>
    </row>
    <row r="100" spans="1:16" x14ac:dyDescent="0.25">
      <c r="A100" s="9" t="s">
        <v>99</v>
      </c>
    </row>
    <row r="101" spans="1:16" x14ac:dyDescent="0.25">
      <c r="A101" s="9" t="s">
        <v>100</v>
      </c>
    </row>
    <row r="102" spans="1:16" x14ac:dyDescent="0.25">
      <c r="A102" s="9" t="s">
        <v>101</v>
      </c>
    </row>
    <row r="103" spans="1:16" x14ac:dyDescent="0.25">
      <c r="A103" s="9" t="s">
        <v>102</v>
      </c>
    </row>
    <row r="104" spans="1:16" x14ac:dyDescent="0.25">
      <c r="A104" s="9" t="s">
        <v>112</v>
      </c>
    </row>
    <row r="105" spans="1:16" x14ac:dyDescent="0.25">
      <c r="A105" s="9"/>
    </row>
    <row r="106" spans="1:16" x14ac:dyDescent="0.25">
      <c r="A106" s="9"/>
    </row>
    <row r="107" spans="1:16" x14ac:dyDescent="0.25">
      <c r="A107" s="9"/>
    </row>
    <row r="108" spans="1:16" x14ac:dyDescent="0.25">
      <c r="A108" s="9"/>
    </row>
    <row r="109" spans="1:16" x14ac:dyDescent="0.25">
      <c r="A109" s="9"/>
    </row>
    <row r="110" spans="1:16" x14ac:dyDescent="0.25">
      <c r="A110" s="9"/>
    </row>
    <row r="111" spans="1:16" x14ac:dyDescent="0.25">
      <c r="A111" s="9"/>
    </row>
    <row r="112" spans="1:16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</sheetData>
  <mergeCells count="6">
    <mergeCell ref="E14:O14"/>
    <mergeCell ref="A9:P9"/>
    <mergeCell ref="A10:P10"/>
    <mergeCell ref="A11:P11"/>
    <mergeCell ref="A12:P12"/>
    <mergeCell ref="A13:P13"/>
  </mergeCells>
  <printOptions horizontalCentered="1"/>
  <pageMargins left="0.23622047244094491" right="0.23622047244094491" top="0.51181102362204722" bottom="0.74803149606299213" header="0.31496062992125984" footer="0.31496062992125984"/>
  <pageSetup paperSize="5" scale="65" orientation="landscape" r:id="rId1"/>
  <headerFooter>
    <oddFooter>Página &amp;P</oddFooter>
  </headerFooter>
  <ignoredErrors>
    <ignoredError sqref="E52:G52 E60:G60 E70:G70 E75:G7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535339-5132-40D1-95E3-D459885A24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2DAE1D-CC56-4E03-B464-068F2F603E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17B36-BA60-429F-B713-D5934F39C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2021-12-10T15:14:44Z</cp:lastPrinted>
  <dcterms:created xsi:type="dcterms:W3CDTF">2018-04-17T18:57:16Z</dcterms:created>
  <dcterms:modified xsi:type="dcterms:W3CDTF">2024-07-26T11:45:23Z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