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yudy_espinosa_digeig_gob_do/Documents/Escritorio/Nominas para Angela/2021/"/>
    </mc:Choice>
  </mc:AlternateContent>
  <xr:revisionPtr revIDLastSave="365" documentId="13_ncr:1_{8A8FD54E-283C-406A-895C-A75A89D0C43A}" xr6:coauthVersionLast="47" xr6:coauthVersionMax="47" xr10:uidLastSave="{A110F6BD-C460-4C32-96ED-C0A0655A6433}"/>
  <bookViews>
    <workbookView xWindow="-120" yWindow="-120" windowWidth="20730" windowHeight="11160" activeTab="1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  <sheet name="Suplencia Fijos" sheetId="13" r:id="rId4"/>
  </sheets>
  <definedNames>
    <definedName name="_xlnm._FilterDatabase" localSheetId="0" hidden="1">'Nomina Fijos'!$A$9:$O$115</definedName>
    <definedName name="_xlnm._FilterDatabase" localSheetId="2" hidden="1">'Temporal Cargos de Carrera'!$B$20:$R$71</definedName>
    <definedName name="_xlnm.Print_Area" localSheetId="0">'Nomina Fijos'!$A$1:$O$121</definedName>
    <definedName name="_xlnm.Print_Area" localSheetId="3">'Suplencia Fijos'!$B$1:$P$40</definedName>
    <definedName name="_xlnm.Print_Area" localSheetId="2">'Temporal Cargos de Carrera'!$A$1:$R$98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3" l="1"/>
  <c r="B14" i="13" s="1"/>
  <c r="B15" i="13" s="1"/>
  <c r="B16" i="13" s="1"/>
  <c r="B17" i="13" s="1"/>
  <c r="B18" i="13" s="1"/>
  <c r="B19" i="13" s="1"/>
  <c r="B20" i="13" s="1"/>
  <c r="B21" i="13" s="1"/>
  <c r="O13" i="13"/>
  <c r="P13" i="13" s="1"/>
  <c r="A24" i="5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O47" i="12"/>
  <c r="M47" i="12"/>
  <c r="Q47" i="12" s="1"/>
  <c r="R47" i="12" s="1"/>
  <c r="J40" i="5" l="1"/>
  <c r="L40" i="5"/>
  <c r="N40" i="5" l="1"/>
  <c r="O40" i="5" s="1"/>
  <c r="O62" i="12"/>
  <c r="M62" i="12"/>
  <c r="O61" i="12"/>
  <c r="M61" i="12"/>
  <c r="M41" i="12"/>
  <c r="O41" i="12"/>
  <c r="O20" i="13"/>
  <c r="P20" i="13" s="1"/>
  <c r="I22" i="13"/>
  <c r="J22" i="13"/>
  <c r="K22" i="13"/>
  <c r="L22" i="13"/>
  <c r="M22" i="13"/>
  <c r="N22" i="13"/>
  <c r="H22" i="13"/>
  <c r="B12" i="13"/>
  <c r="O15" i="13"/>
  <c r="P15" i="13" s="1"/>
  <c r="J97" i="5"/>
  <c r="L97" i="5"/>
  <c r="J96" i="5"/>
  <c r="L96" i="5"/>
  <c r="L49" i="5"/>
  <c r="J49" i="5"/>
  <c r="L48" i="5"/>
  <c r="J48" i="5"/>
  <c r="J47" i="5"/>
  <c r="L47" i="5"/>
  <c r="J31" i="5"/>
  <c r="L31" i="5"/>
  <c r="J29" i="5"/>
  <c r="L29" i="5"/>
  <c r="J30" i="5"/>
  <c r="L30" i="5"/>
  <c r="J23" i="5"/>
  <c r="L23" i="5"/>
  <c r="O14" i="13"/>
  <c r="P14" i="13" s="1"/>
  <c r="K71" i="12"/>
  <c r="L71" i="12"/>
  <c r="N71" i="12"/>
  <c r="P71" i="12"/>
  <c r="J71" i="12"/>
  <c r="O68" i="12"/>
  <c r="O69" i="12"/>
  <c r="O70" i="12"/>
  <c r="M69" i="12"/>
  <c r="M70" i="12"/>
  <c r="M68" i="12"/>
  <c r="Q68" i="12" s="1"/>
  <c r="R68" i="12" s="1"/>
  <c r="M51" i="12"/>
  <c r="O51" i="12"/>
  <c r="M40" i="12"/>
  <c r="O40" i="12"/>
  <c r="M37" i="12"/>
  <c r="O37" i="12"/>
  <c r="M30" i="12"/>
  <c r="O30" i="12"/>
  <c r="M25" i="12"/>
  <c r="O25" i="12"/>
  <c r="J98" i="5"/>
  <c r="L98" i="5"/>
  <c r="L92" i="5"/>
  <c r="J45" i="5"/>
  <c r="L45" i="5"/>
  <c r="L32" i="5"/>
  <c r="J32" i="5"/>
  <c r="J109" i="5"/>
  <c r="L109" i="5"/>
  <c r="J68" i="5"/>
  <c r="L68" i="5"/>
  <c r="O54" i="12"/>
  <c r="M54" i="12"/>
  <c r="M49" i="12"/>
  <c r="O49" i="12"/>
  <c r="M48" i="12"/>
  <c r="O48" i="12"/>
  <c r="M50" i="12"/>
  <c r="O50" i="12"/>
  <c r="O36" i="12"/>
  <c r="M36" i="12"/>
  <c r="H113" i="5"/>
  <c r="I113" i="5"/>
  <c r="K113" i="5"/>
  <c r="M113" i="5"/>
  <c r="G113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B23" i="12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M23" i="12"/>
  <c r="O23" i="12"/>
  <c r="M64" i="12"/>
  <c r="Q64" i="12" s="1"/>
  <c r="R64" i="12" s="1"/>
  <c r="M53" i="12"/>
  <c r="Q53" i="12" s="1"/>
  <c r="R53" i="12" s="1"/>
  <c r="Q61" i="12" l="1"/>
  <c r="R61" i="12" s="1"/>
  <c r="Q62" i="12"/>
  <c r="R62" i="12" s="1"/>
  <c r="Q41" i="12"/>
  <c r="R41" i="12" s="1"/>
  <c r="N97" i="5"/>
  <c r="O97" i="5" s="1"/>
  <c r="B41" i="12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N48" i="5"/>
  <c r="O48" i="5" s="1"/>
  <c r="N96" i="5"/>
  <c r="O96" i="5" s="1"/>
  <c r="O18" i="13"/>
  <c r="P18" i="13" s="1"/>
  <c r="O21" i="13"/>
  <c r="P21" i="13" s="1"/>
  <c r="O17" i="13"/>
  <c r="P17" i="13" s="1"/>
  <c r="O19" i="13"/>
  <c r="P19" i="13" s="1"/>
  <c r="N49" i="5"/>
  <c r="O49" i="5" s="1"/>
  <c r="Q69" i="12"/>
  <c r="R69" i="12" s="1"/>
  <c r="N30" i="5"/>
  <c r="O30" i="5" s="1"/>
  <c r="N31" i="5"/>
  <c r="O31" i="5" s="1"/>
  <c r="N23" i="5"/>
  <c r="O23" i="5" s="1"/>
  <c r="N29" i="5"/>
  <c r="O29" i="5" s="1"/>
  <c r="N47" i="5"/>
  <c r="O47" i="5" s="1"/>
  <c r="Q70" i="12"/>
  <c r="R70" i="12" s="1"/>
  <c r="N98" i="5"/>
  <c r="O98" i="5" s="1"/>
  <c r="N32" i="5"/>
  <c r="O32" i="5" s="1"/>
  <c r="O16" i="13"/>
  <c r="P16" i="13" s="1"/>
  <c r="N45" i="5"/>
  <c r="O45" i="5" s="1"/>
  <c r="Q51" i="12"/>
  <c r="R51" i="12" s="1"/>
  <c r="Q30" i="12"/>
  <c r="R30" i="12" s="1"/>
  <c r="Q40" i="12"/>
  <c r="R40" i="12" s="1"/>
  <c r="Q37" i="12"/>
  <c r="R37" i="12" s="1"/>
  <c r="Q25" i="12"/>
  <c r="R25" i="12" s="1"/>
  <c r="Q54" i="12"/>
  <c r="R54" i="12" s="1"/>
  <c r="Q48" i="12"/>
  <c r="R48" i="12" s="1"/>
  <c r="N109" i="5"/>
  <c r="O109" i="5" s="1"/>
  <c r="N68" i="5"/>
  <c r="O68" i="5" s="1"/>
  <c r="Q49" i="12"/>
  <c r="R49" i="12" s="1"/>
  <c r="Q36" i="12"/>
  <c r="R36" i="12" s="1"/>
  <c r="Q50" i="12"/>
  <c r="Q23" i="12"/>
  <c r="R23" i="12" s="1"/>
  <c r="L84" i="5"/>
  <c r="J71" i="5"/>
  <c r="L71" i="5"/>
  <c r="J61" i="5"/>
  <c r="L61" i="5"/>
  <c r="J67" i="5"/>
  <c r="L67" i="5"/>
  <c r="L69" i="5"/>
  <c r="L88" i="5"/>
  <c r="J88" i="5"/>
  <c r="R50" i="12" l="1"/>
  <c r="N71" i="5"/>
  <c r="O71" i="5" s="1"/>
  <c r="N67" i="5"/>
  <c r="O67" i="5" s="1"/>
  <c r="N61" i="5"/>
  <c r="O61" i="5" s="1"/>
  <c r="N88" i="5"/>
  <c r="O88" i="5" s="1"/>
  <c r="J58" i="5" l="1"/>
  <c r="L58" i="5"/>
  <c r="O46" i="12"/>
  <c r="M46" i="12"/>
  <c r="M19" i="11"/>
  <c r="N19" i="11"/>
  <c r="O19" i="11"/>
  <c r="L19" i="11"/>
  <c r="K19" i="11"/>
  <c r="J19" i="11"/>
  <c r="I19" i="11"/>
  <c r="H19" i="11"/>
  <c r="G19" i="11"/>
  <c r="J62" i="5"/>
  <c r="L62" i="5"/>
  <c r="N58" i="5" l="1"/>
  <c r="O58" i="5" s="1"/>
  <c r="N62" i="5"/>
  <c r="O62" i="5" s="1"/>
  <c r="Q46" i="12"/>
  <c r="R46" i="12" s="1"/>
  <c r="O12" i="13"/>
  <c r="P12" i="13" s="1"/>
  <c r="O11" i="13"/>
  <c r="O60" i="12"/>
  <c r="M60" i="12"/>
  <c r="O59" i="12"/>
  <c r="M59" i="12"/>
  <c r="M34" i="12"/>
  <c r="O34" i="12"/>
  <c r="M44" i="12"/>
  <c r="O44" i="12"/>
  <c r="J93" i="5"/>
  <c r="L93" i="5"/>
  <c r="J106" i="5"/>
  <c r="L106" i="5"/>
  <c r="L111" i="5"/>
  <c r="J108" i="5"/>
  <c r="L108" i="5"/>
  <c r="J107" i="5"/>
  <c r="L107" i="5"/>
  <c r="J65" i="5"/>
  <c r="L65" i="5"/>
  <c r="J53" i="5"/>
  <c r="L53" i="5"/>
  <c r="J57" i="5"/>
  <c r="L57" i="5"/>
  <c r="J13" i="5"/>
  <c r="N13" i="5" s="1"/>
  <c r="O13" i="5" s="1"/>
  <c r="O22" i="13" l="1"/>
  <c r="P11" i="13"/>
  <c r="P22" i="13" s="1"/>
  <c r="Q59" i="12"/>
  <c r="R59" i="12" s="1"/>
  <c r="Q60" i="12"/>
  <c r="R60" i="12" s="1"/>
  <c r="Q44" i="12"/>
  <c r="R44" i="12" s="1"/>
  <c r="Q34" i="12"/>
  <c r="R34" i="12" s="1"/>
  <c r="N93" i="5"/>
  <c r="O93" i="5" s="1"/>
  <c r="N106" i="5"/>
  <c r="O106" i="5" s="1"/>
  <c r="N53" i="5"/>
  <c r="N108" i="5"/>
  <c r="O108" i="5" s="1"/>
  <c r="N57" i="5"/>
  <c r="O57" i="5" s="1"/>
  <c r="N107" i="5"/>
  <c r="O107" i="5" s="1"/>
  <c r="N65" i="5"/>
  <c r="O65" i="5" s="1"/>
  <c r="J52" i="5"/>
  <c r="L52" i="5"/>
  <c r="J41" i="5"/>
  <c r="L41" i="5"/>
  <c r="J42" i="5"/>
  <c r="L42" i="5"/>
  <c r="J43" i="5"/>
  <c r="L43" i="5"/>
  <c r="J44" i="5"/>
  <c r="L44" i="5"/>
  <c r="N42" i="5" l="1"/>
  <c r="O53" i="5"/>
  <c r="O42" i="5"/>
  <c r="N44" i="5"/>
  <c r="O44" i="5" s="1"/>
  <c r="N41" i="5"/>
  <c r="O41" i="5" s="1"/>
  <c r="N43" i="5"/>
  <c r="O43" i="5" s="1"/>
  <c r="N52" i="5"/>
  <c r="O52" i="5" s="1"/>
  <c r="O58" i="12"/>
  <c r="M58" i="12"/>
  <c r="M33" i="12"/>
  <c r="O33" i="12"/>
  <c r="M32" i="12"/>
  <c r="O32" i="12"/>
  <c r="M24" i="12"/>
  <c r="O24" i="12"/>
  <c r="M35" i="12"/>
  <c r="Q35" i="12" s="1"/>
  <c r="R35" i="12" s="1"/>
  <c r="M45" i="12"/>
  <c r="Q32" i="12" l="1"/>
  <c r="R32" i="12" s="1"/>
  <c r="Q33" i="12"/>
  <c r="R33" i="12" s="1"/>
  <c r="Q24" i="12"/>
  <c r="R24" i="12" s="1"/>
  <c r="Q58" i="12"/>
  <c r="R58" i="12" s="1"/>
  <c r="Q45" i="12"/>
  <c r="R45" i="12" s="1"/>
  <c r="J70" i="5"/>
  <c r="L70" i="5"/>
  <c r="N70" i="5" l="1"/>
  <c r="O70" i="5" s="1"/>
  <c r="J50" i="5"/>
  <c r="L50" i="5"/>
  <c r="J55" i="5"/>
  <c r="L55" i="5"/>
  <c r="J17" i="5"/>
  <c r="L17" i="5"/>
  <c r="J16" i="5"/>
  <c r="L16" i="5"/>
  <c r="N50" i="5" l="1"/>
  <c r="O50" i="5" s="1"/>
  <c r="N55" i="5"/>
  <c r="O55" i="5" s="1"/>
  <c r="N16" i="5"/>
  <c r="O16" i="5" s="1"/>
  <c r="N17" i="5"/>
  <c r="O17" i="5" s="1"/>
  <c r="O66" i="12"/>
  <c r="O65" i="12"/>
  <c r="M65" i="12"/>
  <c r="M66" i="12"/>
  <c r="O57" i="12"/>
  <c r="M57" i="12"/>
  <c r="O52" i="12"/>
  <c r="O56" i="12"/>
  <c r="M52" i="12"/>
  <c r="O28" i="12"/>
  <c r="M28" i="12"/>
  <c r="M26" i="12"/>
  <c r="Q26" i="12" s="1"/>
  <c r="R26" i="12" s="1"/>
  <c r="O29" i="12"/>
  <c r="M29" i="12"/>
  <c r="Q29" i="12" l="1"/>
  <c r="R29" i="12" s="1"/>
  <c r="Q66" i="12"/>
  <c r="R66" i="12" s="1"/>
  <c r="Q65" i="12"/>
  <c r="R65" i="12" s="1"/>
  <c r="Q57" i="12"/>
  <c r="R57" i="12" s="1"/>
  <c r="Q52" i="12"/>
  <c r="R52" i="12" s="1"/>
  <c r="Q28" i="12"/>
  <c r="L82" i="5"/>
  <c r="J82" i="5"/>
  <c r="L20" i="5"/>
  <c r="J20" i="5"/>
  <c r="M56" i="12"/>
  <c r="M63" i="12"/>
  <c r="O67" i="12"/>
  <c r="O63" i="12"/>
  <c r="M67" i="12"/>
  <c r="M31" i="12"/>
  <c r="Q31" i="12" s="1"/>
  <c r="R31" i="12" s="1"/>
  <c r="O39" i="12"/>
  <c r="O38" i="12"/>
  <c r="O22" i="12"/>
  <c r="M39" i="12"/>
  <c r="M38" i="12"/>
  <c r="M27" i="12"/>
  <c r="Q27" i="12" s="1"/>
  <c r="R27" i="12" s="1"/>
  <c r="O55" i="12"/>
  <c r="O43" i="12"/>
  <c r="M55" i="12"/>
  <c r="M43" i="12"/>
  <c r="M22" i="12"/>
  <c r="O71" i="12" l="1"/>
  <c r="R28" i="12"/>
  <c r="Q22" i="12"/>
  <c r="N82" i="5"/>
  <c r="O82" i="5" s="1"/>
  <c r="N20" i="5"/>
  <c r="Q38" i="12"/>
  <c r="Q67" i="12"/>
  <c r="R67" i="12" s="1"/>
  <c r="Q63" i="12"/>
  <c r="R63" i="12" s="1"/>
  <c r="Q39" i="12"/>
  <c r="R39" i="12" s="1"/>
  <c r="Q55" i="12"/>
  <c r="Q43" i="12"/>
  <c r="R43" i="12" s="1"/>
  <c r="Q56" i="12"/>
  <c r="R56" i="12" s="1"/>
  <c r="M42" i="12"/>
  <c r="Q42" i="12" s="1"/>
  <c r="R42" i="12" s="1"/>
  <c r="M21" i="12"/>
  <c r="R22" i="12" l="1"/>
  <c r="M71" i="12"/>
  <c r="Q21" i="12"/>
  <c r="R21" i="12" s="1"/>
  <c r="R38" i="12"/>
  <c r="O20" i="5"/>
  <c r="R55" i="12"/>
  <c r="L38" i="5"/>
  <c r="J38" i="5"/>
  <c r="L11" i="5"/>
  <c r="L12" i="5"/>
  <c r="L19" i="5"/>
  <c r="J10" i="5"/>
  <c r="J11" i="5"/>
  <c r="J12" i="5"/>
  <c r="J19" i="5"/>
  <c r="Q71" i="12" l="1"/>
  <c r="R71" i="12"/>
  <c r="N10" i="5"/>
  <c r="N38" i="5"/>
  <c r="O38" i="5" s="1"/>
  <c r="N12" i="5"/>
  <c r="O12" i="5" s="1"/>
  <c r="N19" i="5"/>
  <c r="O19" i="5" s="1"/>
  <c r="N11" i="5"/>
  <c r="O11" i="5" s="1"/>
  <c r="O10" i="5" l="1"/>
  <c r="J92" i="5"/>
  <c r="N92" i="5" s="1"/>
  <c r="O92" i="5" s="1"/>
  <c r="J69" i="5"/>
  <c r="N69" i="5" l="1"/>
  <c r="L26" i="5"/>
  <c r="O69" i="5" l="1"/>
  <c r="J18" i="5"/>
  <c r="N18" i="5" l="1"/>
  <c r="O18" i="5" l="1"/>
  <c r="J101" i="5" l="1"/>
  <c r="L101" i="5"/>
  <c r="N101" i="5" l="1"/>
  <c r="O101" i="5" s="1"/>
  <c r="L14" i="5" l="1"/>
  <c r="L15" i="5"/>
  <c r="L94" i="5"/>
  <c r="L85" i="5"/>
  <c r="L87" i="5"/>
  <c r="L78" i="5"/>
  <c r="L89" i="5"/>
  <c r="L91" i="5"/>
  <c r="L86" i="5"/>
  <c r="L25" i="5"/>
  <c r="L81" i="5"/>
  <c r="L75" i="5"/>
  <c r="L77" i="5"/>
  <c r="L79" i="5"/>
  <c r="L72" i="5"/>
  <c r="L90" i="5"/>
  <c r="L80" i="5"/>
  <c r="L74" i="5"/>
  <c r="L73" i="5"/>
  <c r="L76" i="5"/>
  <c r="L95" i="5"/>
  <c r="L46" i="5"/>
  <c r="L21" i="5"/>
  <c r="L66" i="5"/>
  <c r="L56" i="5"/>
  <c r="L59" i="5"/>
  <c r="L64" i="5"/>
  <c r="L54" i="5"/>
  <c r="L60" i="5"/>
  <c r="L63" i="5"/>
  <c r="L24" i="5"/>
  <c r="L22" i="5"/>
  <c r="L35" i="5"/>
  <c r="L36" i="5"/>
  <c r="L33" i="5"/>
  <c r="L34" i="5"/>
  <c r="L37" i="5"/>
  <c r="L39" i="5"/>
  <c r="L28" i="5"/>
  <c r="L27" i="5"/>
  <c r="L51" i="5"/>
  <c r="L103" i="5"/>
  <c r="L105" i="5"/>
  <c r="L104" i="5"/>
  <c r="L100" i="5"/>
  <c r="L102" i="5"/>
  <c r="J14" i="5"/>
  <c r="J15" i="5"/>
  <c r="J94" i="5"/>
  <c r="J84" i="5"/>
  <c r="J85" i="5"/>
  <c r="J87" i="5"/>
  <c r="J78" i="5"/>
  <c r="J89" i="5"/>
  <c r="J91" i="5"/>
  <c r="J86" i="5"/>
  <c r="J25" i="5"/>
  <c r="J81" i="5"/>
  <c r="J75" i="5"/>
  <c r="J26" i="5"/>
  <c r="J77" i="5"/>
  <c r="J79" i="5"/>
  <c r="J72" i="5"/>
  <c r="J90" i="5"/>
  <c r="J80" i="5"/>
  <c r="J74" i="5"/>
  <c r="J73" i="5"/>
  <c r="J76" i="5"/>
  <c r="J95" i="5"/>
  <c r="J46" i="5"/>
  <c r="J21" i="5"/>
  <c r="J66" i="5"/>
  <c r="J56" i="5"/>
  <c r="J59" i="5"/>
  <c r="J64" i="5"/>
  <c r="J54" i="5"/>
  <c r="J60" i="5"/>
  <c r="J63" i="5"/>
  <c r="J24" i="5"/>
  <c r="J22" i="5"/>
  <c r="J35" i="5"/>
  <c r="J36" i="5"/>
  <c r="J33" i="5"/>
  <c r="J34" i="5"/>
  <c r="J37" i="5"/>
  <c r="J39" i="5"/>
  <c r="J28" i="5"/>
  <c r="J83" i="5"/>
  <c r="J27" i="5"/>
  <c r="J51" i="5"/>
  <c r="J103" i="5"/>
  <c r="J105" i="5"/>
  <c r="J99" i="5"/>
  <c r="N99" i="5" s="1"/>
  <c r="J104" i="5"/>
  <c r="J100" i="5"/>
  <c r="J102" i="5"/>
  <c r="J113" i="5" l="1"/>
  <c r="L113" i="5"/>
  <c r="N27" i="5"/>
  <c r="O27" i="5" s="1"/>
  <c r="N102" i="5" l="1"/>
  <c r="O102" i="5" s="1"/>
  <c r="N39" i="5"/>
  <c r="O39" i="5" s="1"/>
  <c r="N25" i="5"/>
  <c r="O25" i="5" s="1"/>
  <c r="N86" i="5" l="1"/>
  <c r="O86" i="5" s="1"/>
  <c r="N75" i="5" l="1"/>
  <c r="O75" i="5" s="1"/>
  <c r="N34" i="5" l="1"/>
  <c r="O34" i="5" s="1"/>
  <c r="N37" i="5"/>
  <c r="O37" i="5" s="1"/>
  <c r="N63" i="5" l="1"/>
  <c r="O63" i="5" s="1"/>
  <c r="N15" i="5" l="1"/>
  <c r="O15" i="5" s="1"/>
  <c r="N14" i="5" l="1"/>
  <c r="N94" i="5"/>
  <c r="O94" i="5" s="1"/>
  <c r="O110" i="5"/>
  <c r="N84" i="5"/>
  <c r="N85" i="5"/>
  <c r="O85" i="5" s="1"/>
  <c r="N87" i="5"/>
  <c r="O87" i="5" s="1"/>
  <c r="N78" i="5"/>
  <c r="O78" i="5" s="1"/>
  <c r="N89" i="5"/>
  <c r="O89" i="5" s="1"/>
  <c r="N91" i="5"/>
  <c r="O91" i="5" s="1"/>
  <c r="N81" i="5"/>
  <c r="O81" i="5" s="1"/>
  <c r="N26" i="5"/>
  <c r="O26" i="5" s="1"/>
  <c r="N77" i="5"/>
  <c r="O77" i="5" s="1"/>
  <c r="N79" i="5"/>
  <c r="O79" i="5" s="1"/>
  <c r="N72" i="5"/>
  <c r="O72" i="5" s="1"/>
  <c r="N90" i="5"/>
  <c r="O90" i="5" s="1"/>
  <c r="N80" i="5"/>
  <c r="O80" i="5" s="1"/>
  <c r="N74" i="5"/>
  <c r="O74" i="5" s="1"/>
  <c r="N73" i="5"/>
  <c r="O73" i="5" s="1"/>
  <c r="N76" i="5"/>
  <c r="O76" i="5" s="1"/>
  <c r="N95" i="5"/>
  <c r="O95" i="5" s="1"/>
  <c r="N46" i="5"/>
  <c r="O46" i="5" s="1"/>
  <c r="N21" i="5"/>
  <c r="O21" i="5" s="1"/>
  <c r="N66" i="5"/>
  <c r="O66" i="5" s="1"/>
  <c r="N56" i="5"/>
  <c r="O56" i="5" s="1"/>
  <c r="N59" i="5"/>
  <c r="O59" i="5" s="1"/>
  <c r="N64" i="5"/>
  <c r="O64" i="5" s="1"/>
  <c r="N54" i="5"/>
  <c r="O54" i="5" s="1"/>
  <c r="N60" i="5"/>
  <c r="O60" i="5" s="1"/>
  <c r="N24" i="5"/>
  <c r="O24" i="5" s="1"/>
  <c r="N22" i="5"/>
  <c r="O22" i="5" s="1"/>
  <c r="N35" i="5"/>
  <c r="O35" i="5" s="1"/>
  <c r="N36" i="5"/>
  <c r="O36" i="5" s="1"/>
  <c r="N33" i="5"/>
  <c r="O33" i="5" s="1"/>
  <c r="N28" i="5"/>
  <c r="O28" i="5" s="1"/>
  <c r="N83" i="5"/>
  <c r="O83" i="5" s="1"/>
  <c r="N51" i="5"/>
  <c r="O51" i="5" s="1"/>
  <c r="N103" i="5"/>
  <c r="O103" i="5" s="1"/>
  <c r="N105" i="5"/>
  <c r="O105" i="5" s="1"/>
  <c r="O99" i="5"/>
  <c r="N104" i="5"/>
  <c r="O104" i="5" s="1"/>
  <c r="N100" i="5"/>
  <c r="O100" i="5" s="1"/>
  <c r="N113" i="5" l="1"/>
  <c r="O84" i="5"/>
  <c r="O14" i="5"/>
  <c r="O113" i="5" l="1"/>
</calcChain>
</file>

<file path=xl/sharedStrings.xml><?xml version="1.0" encoding="utf-8"?>
<sst xmlns="http://schemas.openxmlformats.org/spreadsheetml/2006/main" count="934" uniqueCount="307">
  <si>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</si>
  <si>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</si>
  <si>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</si>
  <si>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</si>
  <si>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</si>
  <si>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</si>
  <si>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</si>
  <si>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</si>
  <si>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</si>
  <si>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</si>
  <si>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</si>
  <si>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</si>
  <si>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</si>
  <si>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</si>
  <si>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</si>
  <si>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</si>
  <si>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</si>
  <si>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</si>
  <si>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</si>
  <si>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</si>
  <si>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</si>
  <si>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</si>
  <si>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</si>
  <si>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</si>
  <si>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</si>
  <si>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YUDY NIEVE ESPINOSA MEJIA</t>
  </si>
  <si>
    <t>EMELINDA GUERRERO VALLEJO</t>
  </si>
  <si>
    <t>EMMANUEL LORA GRACIANO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</si>
  <si>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</si>
  <si>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</si>
  <si>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</si>
  <si>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</si>
  <si>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</si>
  <si>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</si>
  <si>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</si>
  <si>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</si>
  <si>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</si>
  <si>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</si>
  <si>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ROSMERY ANTONIA HILARIO LORA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</si>
  <si>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</si>
  <si>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</si>
  <si>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</si>
  <si>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</si>
  <si>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</si>
  <si>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</si>
  <si>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</si>
  <si>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</si>
  <si>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</si>
  <si>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</si>
  <si>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</si>
  <si>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</si>
  <si>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</si>
  <si>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</si>
  <si>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</si>
  <si>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</si>
  <si>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</si>
  <si>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INVESTIGACION Y SEGUIMIENTO DE DENUNCIAS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</si>
  <si>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</si>
  <si>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</si>
  <si>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</si>
  <si>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</si>
  <si>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</si>
  <si>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</si>
  <si>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JUAN CARLOS GARCIA JAQUEZ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</si>
  <si>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</si>
  <si>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</si>
  <si>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</si>
  <si>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</si>
  <si>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</si>
  <si>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</si>
  <si>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</si>
  <si>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</si>
  <si>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</si>
  <si>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</si>
  <si>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</si>
  <si>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</si>
  <si>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</si>
  <si>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</si>
  <si>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</si>
  <si>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</si>
  <si>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</si>
  <si>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</si>
  <si>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</si>
  <si>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</si>
  <si>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</si>
  <si>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</si>
  <si>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</si>
  <si>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</si>
  <si>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</si>
  <si>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</si>
  <si>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</si>
  <si>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</si>
  <si>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</si>
  <si>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</si>
  <si>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</si>
  <si>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</si>
  <si>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</si>
  <si>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</si>
  <si>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</si>
  <si>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</si>
  <si>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</si>
  <si>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</si>
  <si>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</si>
  <si>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</si>
  <si>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</si>
  <si>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</si>
  <si>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SOPORTE TECNICO INFORMATICO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</si>
  <si>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</si>
  <si>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</si>
  <si>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</si>
  <si>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</si>
  <si>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</si>
  <si>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</si>
  <si>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</si>
  <si>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</si>
  <si>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</si>
  <si>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</si>
  <si>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</si>
  <si>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</si>
  <si>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</si>
  <si>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</si>
  <si>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</si>
  <si>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</si>
  <si>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</si>
  <si>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</si>
  <si>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</si>
  <si>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</si>
  <si>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LESBIA CAMILA CHAVEZ FERNANDEZ</t>
  </si>
  <si>
    <t>WILLY JOEL GARCIA REYNOSO</t>
  </si>
  <si>
    <t>ASISTENTE DE COMUNICACIONES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</si>
  <si>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</si>
  <si>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</si>
  <si>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</si>
  <si>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</si>
  <si>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</si>
  <si>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</si>
  <si>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</si>
  <si>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</si>
  <si>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</si>
  <si>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</si>
  <si>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</si>
  <si>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</si>
  <si>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</si>
  <si>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</si>
  <si>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JAIRO JESUS TOLENTINO DE LEON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</si>
  <si>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</si>
  <si>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</si>
  <si>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</si>
  <si>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</si>
  <si>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</si>
  <si>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</si>
  <si>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</si>
  <si>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</si>
  <si>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</si>
  <si>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ROSA ELBA CORDERO ESPAILLAT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</si>
  <si>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</si>
  <si>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</si>
  <si>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</si>
  <si>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</si>
  <si>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</si>
  <si>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</si>
  <si>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</si>
  <si>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</si>
  <si>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</si>
  <si>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</si>
  <si>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</si>
  <si>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</si>
  <si>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</si>
  <si>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</si>
  <si>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</si>
  <si>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</si>
  <si>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</si>
  <si>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</si>
  <si>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JURIDICA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</si>
  <si>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</si>
  <si>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</si>
  <si>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</si>
  <si>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</si>
  <si>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</si>
  <si>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</si>
  <si>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</si>
  <si>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</si>
  <si>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</si>
  <si>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</si>
  <si>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</si>
  <si>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</si>
  <si>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</si>
  <si>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JURIDICA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</si>
  <si>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</si>
  <si>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</si>
  <si>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</si>
  <si>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</si>
  <si>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</si>
  <si>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</si>
  <si>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CAPITULO:  0201     SUBCAPTULO: 06     DAF:01     UE:008     PROGRAMA: 16     SUBPROGRAMA: 02     PROYECTO: 0     ACTIVIDAD:001     CUENTA: 2.1.1.2.10     FONDO:0100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</si>
  <si>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</si>
  <si>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</si>
  <si>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</si>
  <si>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</si>
  <si>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</si>
  <si>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</si>
  <si>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</si>
  <si>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BEANTNIK MARIA DOTEL MATOS</t>
  </si>
  <si>
    <t>ENCARGADA DEPTO ESTRATEGIAS  Y POLITICAS</t>
  </si>
  <si>
    <t>COMISION DE SERVICIO</t>
  </si>
  <si>
    <t>HELEN CATHERINE HASBUN SAMBOY</t>
  </si>
  <si>
    <t>DIRECTORA DE  DESPACHO</t>
  </si>
  <si>
    <t>ROSANNA MARIA MATOS CRISOSTOMO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</si>
  <si>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</si>
  <si>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</si>
  <si>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</si>
  <si>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</si>
  <si>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>ENCARGADA DPTO. DE COMUNICACIONES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</si>
  <si>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</si>
  <si>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</si>
  <si>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</si>
  <si>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</si>
  <si>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</si>
  <si>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</si>
  <si>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</si>
  <si>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</si>
  <si>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</si>
  <si>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</si>
  <si>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</si>
  <si>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</si>
  <si>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</si>
  <si>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</si>
  <si>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</si>
  <si>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CAPITULO:  0201     SUBCAPTULO: 06     DAF:01     UE:008     PROGRAMA: 16     SUBPROGRAMA: 02     PROYECTO: 0     ACTIVIDAD:002     CUENTA: 2.1.1.2.11     FONDO:0100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</si>
  <si>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</si>
  <si>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</si>
  <si>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</si>
  <si>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</si>
  <si>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</si>
  <si>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</si>
  <si>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</si>
  <si>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</si>
  <si>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</si>
  <si>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</si>
  <si>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</si>
  <si>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</si>
  <si>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</si>
  <si>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</si>
  <si>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</si>
  <si>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</si>
  <si>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</si>
  <si>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</si>
  <si>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</si>
  <si>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</si>
  <si>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</si>
  <si>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</si>
  <si>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</si>
  <si>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</si>
  <si>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</si>
  <si>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</si>
  <si>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</si>
  <si>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</si>
  <si>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</si>
  <si>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</si>
  <si>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</si>
  <si>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</si>
  <si>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</si>
  <si>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</si>
  <si>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</si>
  <si>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</si>
  <si>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</si>
  <si>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</si>
  <si>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</si>
  <si>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</si>
  <si>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</si>
  <si>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</si>
  <si>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</si>
  <si>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</si>
  <si>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</si>
  <si>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</si>
  <si>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</si>
  <si>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</si>
  <si>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YARELY HERNANDEZ CAMCHO</t>
  </si>
  <si>
    <t>ABOGADO DE SEGUIMIENTO DE DENUNCIAS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</si>
  <si>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</si>
  <si>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</si>
  <si>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</si>
  <si>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</si>
  <si>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</si>
  <si>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</si>
  <si>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</si>
  <si>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</si>
  <si>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</si>
  <si>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</si>
  <si>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</si>
  <si>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</si>
  <si>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CONCEPTO PAGO SUELDO 150-18 - TEMPORAL A PERSONAL FIJO EN CARGOS DE CARRERA CORRESPONDIENTE AL MES NOVIEMBRE 2021</t>
  </si>
  <si>
    <t>ENCARGADA DEPARTAMENTO SERVICIOS GENERALES</t>
  </si>
  <si>
    <t>MOISES ELIAS TAVERAS BICHARA</t>
  </si>
  <si>
    <t>ENCARGADO DEPARTAMENTO DE COMPRAS Y CONTRATACIONES</t>
  </si>
  <si>
    <t>01/11/202</t>
  </si>
  <si>
    <t>ANALISTA DE CAPACITACION Y DESRROLLO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</si>
  <si>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</si>
  <si>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</si>
  <si>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</si>
  <si>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</si>
  <si>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</si>
  <si>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</si>
  <si>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</si>
  <si>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CONCEPTO PAGO SUELDO 000001 - FIJOS CORRESPONDIENTE AL MES DICIEMBRE 2021</t>
  </si>
  <si>
    <t>CONCEPTO PAGO SUELDO 000007 - PERSONAL DE VIGILANCIA CORRESPONDIENTE AL MES DICIEMBRE 2021</t>
  </si>
  <si>
    <t>CONCEPTO PAGO SUELDO 000018 - PERSONAL TEMPORAL EN CARGOS DE CARRERA CORRESPONDIENTE AL MES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</si>
</sst>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0" fillId="0" borderId="0" xfId="0" applyFont="1" applyAlignment="1">
      <alignment horizontal="center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wrapText="1"/>
    </xf>
    <xf numFmtId="0" fontId="8" fillId="2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4" fontId="6" fillId="2" borderId="20" xfId="0" applyNumberFormat="1" applyFont="1" applyFill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5" xfId="0" applyNumberFormat="1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2" fontId="5" fillId="3" borderId="23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0" fontId="0" fillId="3" borderId="5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7" fillId="2" borderId="2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1316493</xdr:colOff>
      <xdr:row>0</xdr:row>
      <xdr:rowOff>355488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957" y="355488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1113518</xdr:colOff>
      <xdr:row>0</xdr:row>
      <xdr:rowOff>435882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804" y="435882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4466" y="547007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836612</xdr:colOff>
      <xdr:row>0</xdr:row>
      <xdr:rowOff>450850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B91271F9-B616-4656-B7F5-8F0C2BA5B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4012" y="450850"/>
          <a:ext cx="9539749" cy="13930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5"/>
  <sheetViews>
    <sheetView topLeftCell="A109" zoomScale="70" zoomScaleNormal="70" zoomScaleSheetLayoutView="50" workbookViewId="0">
      <selection activeCell="E115" sqref="E115"/>
    </sheetView>
  </sheetViews>
  <sheetFormatPr baseColWidth="10" defaultColWidth="9.140625" defaultRowHeight="12.75" x14ac:dyDescent="0.2"/>
  <cols>
    <col min="1" max="1" width="5.28515625" style="18" customWidth="1"/>
    <col min="2" max="2" width="30.7109375" customWidth="1"/>
    <col min="3" max="3" width="29" bestFit="1" customWidth="1"/>
    <col min="4" max="4" width="29.7109375" bestFit="1" customWidth="1"/>
    <col min="5" max="5" width="24.7109375" style="3" bestFit="1" customWidth="1"/>
    <col min="6" max="6" width="15" style="3" bestFit="1" customWidth="1"/>
    <col min="7" max="7" width="16.28515625" style="18" customWidth="1"/>
    <col min="8" max="8" width="13.28515625" style="18" customWidth="1"/>
    <col min="9" max="9" width="15.28515625" style="18" customWidth="1"/>
    <col min="10" max="14" width="13.28515625" style="18" customWidth="1"/>
    <col min="15" max="15" width="15.140625" style="18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5" spans="1:17" ht="26.25" customHeight="1" x14ac:dyDescent="0.25">
      <c r="A5" s="93" t="s">
        <v>61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7" ht="20.25" customHeight="1" x14ac:dyDescent="0.25">
      <c r="A6" s="92" t="s">
        <v>304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7" s="8" customFormat="1" ht="18" customHeight="1" x14ac:dyDescent="0.2">
      <c r="A7" s="91" t="s">
        <v>99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7" s="8" customFormat="1" ht="18" customHeight="1" thickBo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1:17" s="9" customFormat="1" ht="29.25" customHeight="1" thickBot="1" x14ac:dyDescent="0.25">
      <c r="A9" s="51" t="s">
        <v>162</v>
      </c>
      <c r="B9" s="33" t="s">
        <v>48</v>
      </c>
      <c r="C9" s="33" t="s">
        <v>180</v>
      </c>
      <c r="D9" s="33" t="s">
        <v>49</v>
      </c>
      <c r="E9" s="33" t="s">
        <v>50</v>
      </c>
      <c r="F9" s="33" t="s">
        <v>245</v>
      </c>
      <c r="G9" s="52" t="s">
        <v>152</v>
      </c>
      <c r="H9" s="52" t="s">
        <v>0</v>
      </c>
      <c r="I9" s="52" t="s">
        <v>1</v>
      </c>
      <c r="J9" s="52" t="s">
        <v>2</v>
      </c>
      <c r="K9" s="52" t="s">
        <v>3</v>
      </c>
      <c r="L9" s="52" t="s">
        <v>4</v>
      </c>
      <c r="M9" s="52" t="s">
        <v>5</v>
      </c>
      <c r="N9" s="52" t="s">
        <v>6</v>
      </c>
      <c r="O9" s="53" t="s">
        <v>151</v>
      </c>
    </row>
    <row r="10" spans="1:17" s="84" customFormat="1" ht="36.75" customHeight="1" x14ac:dyDescent="0.2">
      <c r="A10" s="82">
        <v>1</v>
      </c>
      <c r="B10" s="41" t="s">
        <v>120</v>
      </c>
      <c r="C10" s="41" t="s">
        <v>58</v>
      </c>
      <c r="D10" s="41" t="s">
        <v>206</v>
      </c>
      <c r="E10" s="41" t="s">
        <v>65</v>
      </c>
      <c r="F10" s="58" t="s">
        <v>246</v>
      </c>
      <c r="G10" s="43">
        <v>150000</v>
      </c>
      <c r="H10" s="59">
        <v>0</v>
      </c>
      <c r="I10" s="43">
        <v>150000</v>
      </c>
      <c r="J10" s="43">
        <f t="shared" ref="J10:J44" si="0">G10*0.0287</f>
        <v>4305</v>
      </c>
      <c r="K10" s="43">
        <v>23529.09</v>
      </c>
      <c r="L10" s="43">
        <v>4560</v>
      </c>
      <c r="M10" s="43">
        <v>1375.12</v>
      </c>
      <c r="N10" s="43">
        <f t="shared" ref="N10:N44" si="1">J10+K10+L10+M10</f>
        <v>33769.21</v>
      </c>
      <c r="O10" s="44">
        <f t="shared" ref="O10:O44" si="2">I10-N10</f>
        <v>116230.79000000001</v>
      </c>
      <c r="P10" s="83"/>
    </row>
    <row r="11" spans="1:17" s="84" customFormat="1" ht="36.75" customHeight="1" x14ac:dyDescent="0.2">
      <c r="A11" s="85">
        <f t="shared" ref="A11:A20" si="3">A10+1</f>
        <v>2</v>
      </c>
      <c r="B11" s="16" t="s">
        <v>122</v>
      </c>
      <c r="C11" s="16" t="s">
        <v>58</v>
      </c>
      <c r="D11" s="16" t="s">
        <v>289</v>
      </c>
      <c r="E11" s="16" t="s">
        <v>65</v>
      </c>
      <c r="F11" s="35" t="s">
        <v>246</v>
      </c>
      <c r="G11" s="14">
        <v>75000</v>
      </c>
      <c r="H11" s="31">
        <v>0</v>
      </c>
      <c r="I11" s="14">
        <v>75000</v>
      </c>
      <c r="J11" s="14">
        <f t="shared" si="0"/>
        <v>2152.5</v>
      </c>
      <c r="K11" s="14">
        <v>6309.38</v>
      </c>
      <c r="L11" s="14">
        <f>G11*0.0304</f>
        <v>2280</v>
      </c>
      <c r="M11" s="14">
        <v>25</v>
      </c>
      <c r="N11" s="14">
        <f t="shared" si="1"/>
        <v>10766.880000000001</v>
      </c>
      <c r="O11" s="13">
        <f t="shared" si="2"/>
        <v>64233.119999999995</v>
      </c>
      <c r="P11" s="83"/>
    </row>
    <row r="12" spans="1:17" s="84" customFormat="1" ht="36.75" customHeight="1" x14ac:dyDescent="0.2">
      <c r="A12" s="85">
        <f t="shared" si="3"/>
        <v>3</v>
      </c>
      <c r="B12" s="16" t="s">
        <v>123</v>
      </c>
      <c r="C12" s="16" t="s">
        <v>58</v>
      </c>
      <c r="D12" s="16" t="s">
        <v>289</v>
      </c>
      <c r="E12" s="16" t="s">
        <v>65</v>
      </c>
      <c r="F12" s="35" t="s">
        <v>246</v>
      </c>
      <c r="G12" s="14">
        <v>75000</v>
      </c>
      <c r="H12" s="31">
        <v>0</v>
      </c>
      <c r="I12" s="14">
        <v>75000</v>
      </c>
      <c r="J12" s="14">
        <f t="shared" si="0"/>
        <v>2152.5</v>
      </c>
      <c r="K12" s="14">
        <v>6309.38</v>
      </c>
      <c r="L12" s="14">
        <f>G12*0.0304</f>
        <v>2280</v>
      </c>
      <c r="M12" s="14">
        <v>25</v>
      </c>
      <c r="N12" s="14">
        <f t="shared" si="1"/>
        <v>10766.880000000001</v>
      </c>
      <c r="O12" s="13">
        <f t="shared" si="2"/>
        <v>64233.119999999995</v>
      </c>
      <c r="P12" s="83"/>
    </row>
    <row r="13" spans="1:17" s="84" customFormat="1" ht="36.75" customHeight="1" x14ac:dyDescent="0.2">
      <c r="A13" s="85">
        <f t="shared" si="3"/>
        <v>4</v>
      </c>
      <c r="B13" s="16" t="s">
        <v>195</v>
      </c>
      <c r="C13" s="16" t="s">
        <v>58</v>
      </c>
      <c r="D13" s="16" t="s">
        <v>221</v>
      </c>
      <c r="E13" s="16" t="s">
        <v>65</v>
      </c>
      <c r="F13" s="35" t="s">
        <v>247</v>
      </c>
      <c r="G13" s="14">
        <v>165000</v>
      </c>
      <c r="H13" s="31">
        <v>0</v>
      </c>
      <c r="I13" s="14">
        <v>165000</v>
      </c>
      <c r="J13" s="14">
        <f t="shared" si="0"/>
        <v>4735.5</v>
      </c>
      <c r="K13" s="14">
        <v>27463.39</v>
      </c>
      <c r="L13" s="14">
        <v>4742.3999999999996</v>
      </c>
      <c r="M13" s="31">
        <v>25</v>
      </c>
      <c r="N13" s="14">
        <f t="shared" si="1"/>
        <v>36966.29</v>
      </c>
      <c r="O13" s="13">
        <f t="shared" si="2"/>
        <v>128033.70999999999</v>
      </c>
      <c r="P13" s="83"/>
    </row>
    <row r="14" spans="1:17" s="84" customFormat="1" ht="36.75" customHeight="1" x14ac:dyDescent="0.2">
      <c r="A14" s="85">
        <f t="shared" si="3"/>
        <v>5</v>
      </c>
      <c r="B14" s="16" t="s">
        <v>44</v>
      </c>
      <c r="C14" s="16" t="s">
        <v>58</v>
      </c>
      <c r="D14" s="16" t="s">
        <v>92</v>
      </c>
      <c r="E14" s="16" t="s">
        <v>52</v>
      </c>
      <c r="F14" s="35" t="s">
        <v>246</v>
      </c>
      <c r="G14" s="14">
        <v>110000</v>
      </c>
      <c r="H14" s="31">
        <v>0</v>
      </c>
      <c r="I14" s="14">
        <v>110000</v>
      </c>
      <c r="J14" s="14">
        <f t="shared" si="0"/>
        <v>3157</v>
      </c>
      <c r="K14" s="14">
        <v>14120.09</v>
      </c>
      <c r="L14" s="14">
        <f>G14*0.0304</f>
        <v>3344</v>
      </c>
      <c r="M14" s="14">
        <v>4535.12</v>
      </c>
      <c r="N14" s="14">
        <f t="shared" si="1"/>
        <v>25156.21</v>
      </c>
      <c r="O14" s="13">
        <f t="shared" si="2"/>
        <v>84843.790000000008</v>
      </c>
      <c r="P14" s="83"/>
    </row>
    <row r="15" spans="1:17" s="84" customFormat="1" ht="36.75" customHeight="1" x14ac:dyDescent="0.2">
      <c r="A15" s="85">
        <f t="shared" si="3"/>
        <v>6</v>
      </c>
      <c r="B15" s="16" t="s">
        <v>100</v>
      </c>
      <c r="C15" s="16" t="s">
        <v>58</v>
      </c>
      <c r="D15" s="16" t="s">
        <v>290</v>
      </c>
      <c r="E15" s="16" t="s">
        <v>53</v>
      </c>
      <c r="F15" s="35" t="s">
        <v>246</v>
      </c>
      <c r="G15" s="14">
        <v>26000</v>
      </c>
      <c r="H15" s="31">
        <v>0</v>
      </c>
      <c r="I15" s="14">
        <v>26000</v>
      </c>
      <c r="J15" s="14">
        <f t="shared" si="0"/>
        <v>746.2</v>
      </c>
      <c r="K15" s="14">
        <v>0</v>
      </c>
      <c r="L15" s="14">
        <f>G15*0.0304</f>
        <v>790.4</v>
      </c>
      <c r="M15" s="14">
        <v>125</v>
      </c>
      <c r="N15" s="14">
        <f t="shared" si="1"/>
        <v>1661.6</v>
      </c>
      <c r="O15" s="13">
        <f t="shared" si="2"/>
        <v>24338.400000000001</v>
      </c>
      <c r="P15" s="83"/>
    </row>
    <row r="16" spans="1:17" s="84" customFormat="1" ht="36.75" customHeight="1" x14ac:dyDescent="0.2">
      <c r="A16" s="85">
        <f t="shared" si="3"/>
        <v>7</v>
      </c>
      <c r="B16" s="16" t="s">
        <v>159</v>
      </c>
      <c r="C16" s="16" t="s">
        <v>58</v>
      </c>
      <c r="D16" s="16" t="s">
        <v>17</v>
      </c>
      <c r="E16" s="16" t="s">
        <v>55</v>
      </c>
      <c r="F16" s="35" t="s">
        <v>246</v>
      </c>
      <c r="G16" s="14">
        <v>16500</v>
      </c>
      <c r="H16" s="31">
        <v>0</v>
      </c>
      <c r="I16" s="14">
        <v>16500</v>
      </c>
      <c r="J16" s="14">
        <f t="shared" si="0"/>
        <v>473.55</v>
      </c>
      <c r="K16" s="31">
        <v>0</v>
      </c>
      <c r="L16" s="14">
        <f>G16*0.0304</f>
        <v>501.6</v>
      </c>
      <c r="M16" s="14">
        <v>1375.12</v>
      </c>
      <c r="N16" s="14">
        <f t="shared" si="1"/>
        <v>2350.27</v>
      </c>
      <c r="O16" s="13">
        <f t="shared" si="2"/>
        <v>14149.73</v>
      </c>
      <c r="P16" s="83"/>
    </row>
    <row r="17" spans="1:16" s="84" customFormat="1" ht="36.75" customHeight="1" x14ac:dyDescent="0.2">
      <c r="A17" s="85">
        <f t="shared" si="3"/>
        <v>8</v>
      </c>
      <c r="B17" s="16" t="s">
        <v>208</v>
      </c>
      <c r="C17" s="16" t="s">
        <v>58</v>
      </c>
      <c r="D17" s="16" t="s">
        <v>181</v>
      </c>
      <c r="E17" s="16" t="s">
        <v>55</v>
      </c>
      <c r="F17" s="35" t="s">
        <v>246</v>
      </c>
      <c r="G17" s="14">
        <v>20000</v>
      </c>
      <c r="H17" s="31">
        <v>0</v>
      </c>
      <c r="I17" s="14">
        <v>20000</v>
      </c>
      <c r="J17" s="14">
        <f t="shared" si="0"/>
        <v>574</v>
      </c>
      <c r="K17" s="31">
        <v>0</v>
      </c>
      <c r="L17" s="14">
        <f>G17*0.0304</f>
        <v>608</v>
      </c>
      <c r="M17" s="14">
        <v>25</v>
      </c>
      <c r="N17" s="14">
        <f t="shared" si="1"/>
        <v>1207</v>
      </c>
      <c r="O17" s="13">
        <f t="shared" si="2"/>
        <v>18793</v>
      </c>
      <c r="P17" s="83"/>
    </row>
    <row r="18" spans="1:16" s="84" customFormat="1" ht="36.75" customHeight="1" x14ac:dyDescent="0.2">
      <c r="A18" s="85">
        <f t="shared" si="3"/>
        <v>9</v>
      </c>
      <c r="B18" s="16" t="s">
        <v>116</v>
      </c>
      <c r="C18" s="16" t="s">
        <v>57</v>
      </c>
      <c r="D18" s="16" t="s">
        <v>117</v>
      </c>
      <c r="E18" s="16" t="s">
        <v>60</v>
      </c>
      <c r="F18" s="35" t="s">
        <v>246</v>
      </c>
      <c r="G18" s="14">
        <v>185000</v>
      </c>
      <c r="H18" s="31">
        <v>0</v>
      </c>
      <c r="I18" s="14">
        <v>185000</v>
      </c>
      <c r="J18" s="14">
        <f t="shared" si="0"/>
        <v>5309.5</v>
      </c>
      <c r="K18" s="14">
        <v>32319.89</v>
      </c>
      <c r="L18" s="14">
        <v>4742.3999999999996</v>
      </c>
      <c r="M18" s="14">
        <v>2966</v>
      </c>
      <c r="N18" s="14">
        <f t="shared" si="1"/>
        <v>45337.79</v>
      </c>
      <c r="O18" s="13">
        <f t="shared" si="2"/>
        <v>139662.21</v>
      </c>
      <c r="P18" s="83"/>
    </row>
    <row r="19" spans="1:16" s="84" customFormat="1" ht="36.75" customHeight="1" x14ac:dyDescent="0.2">
      <c r="A19" s="85">
        <f t="shared" si="3"/>
        <v>10</v>
      </c>
      <c r="B19" s="16" t="s">
        <v>125</v>
      </c>
      <c r="C19" s="16" t="s">
        <v>57</v>
      </c>
      <c r="D19" s="16" t="s">
        <v>289</v>
      </c>
      <c r="E19" s="16" t="s">
        <v>65</v>
      </c>
      <c r="F19" s="35" t="s">
        <v>246</v>
      </c>
      <c r="G19" s="14">
        <v>75000</v>
      </c>
      <c r="H19" s="31">
        <v>0</v>
      </c>
      <c r="I19" s="14">
        <v>75000</v>
      </c>
      <c r="J19" s="14">
        <f t="shared" si="0"/>
        <v>2152.5</v>
      </c>
      <c r="K19" s="14">
        <v>6309.38</v>
      </c>
      <c r="L19" s="14">
        <f t="shared" ref="L19:L55" si="4">G19*0.0304</f>
        <v>2280</v>
      </c>
      <c r="M19" s="14">
        <v>3805</v>
      </c>
      <c r="N19" s="14">
        <f t="shared" si="1"/>
        <v>14546.880000000001</v>
      </c>
      <c r="O19" s="13">
        <f t="shared" si="2"/>
        <v>60453.119999999995</v>
      </c>
      <c r="P19" s="83"/>
    </row>
    <row r="20" spans="1:16" s="84" customFormat="1" ht="36.75" customHeight="1" x14ac:dyDescent="0.2">
      <c r="A20" s="85">
        <f t="shared" si="3"/>
        <v>11</v>
      </c>
      <c r="B20" s="16" t="s">
        <v>149</v>
      </c>
      <c r="C20" s="16" t="s">
        <v>57</v>
      </c>
      <c r="D20" s="16" t="s">
        <v>16</v>
      </c>
      <c r="E20" s="16" t="s">
        <v>65</v>
      </c>
      <c r="F20" s="35" t="s">
        <v>246</v>
      </c>
      <c r="G20" s="14">
        <v>45000</v>
      </c>
      <c r="H20" s="31">
        <v>0</v>
      </c>
      <c r="I20" s="14">
        <v>45000</v>
      </c>
      <c r="J20" s="14">
        <f t="shared" si="0"/>
        <v>1291.5</v>
      </c>
      <c r="K20" s="14">
        <v>1148.33</v>
      </c>
      <c r="L20" s="14">
        <f t="shared" si="4"/>
        <v>1368</v>
      </c>
      <c r="M20" s="14">
        <v>2275</v>
      </c>
      <c r="N20" s="14">
        <f t="shared" si="1"/>
        <v>6082.83</v>
      </c>
      <c r="O20" s="13">
        <f t="shared" si="2"/>
        <v>38917.17</v>
      </c>
      <c r="P20" s="83"/>
    </row>
    <row r="21" spans="1:16" s="86" customFormat="1" ht="36.75" customHeight="1" x14ac:dyDescent="0.2">
      <c r="A21" s="85">
        <f t="shared" ref="A21:A87" si="5">A20+1</f>
        <v>12</v>
      </c>
      <c r="B21" s="16" t="s">
        <v>14</v>
      </c>
      <c r="C21" s="16" t="s">
        <v>57</v>
      </c>
      <c r="D21" s="16" t="s">
        <v>10</v>
      </c>
      <c r="E21" s="16" t="s">
        <v>55</v>
      </c>
      <c r="F21" s="35" t="s">
        <v>247</v>
      </c>
      <c r="G21" s="14">
        <v>30000</v>
      </c>
      <c r="H21" s="31">
        <v>0</v>
      </c>
      <c r="I21" s="14">
        <v>30000</v>
      </c>
      <c r="J21" s="14">
        <f t="shared" si="0"/>
        <v>861</v>
      </c>
      <c r="K21" s="31">
        <v>0</v>
      </c>
      <c r="L21" s="14">
        <f t="shared" si="4"/>
        <v>912</v>
      </c>
      <c r="M21" s="14">
        <v>25</v>
      </c>
      <c r="N21" s="14">
        <f t="shared" si="1"/>
        <v>1798</v>
      </c>
      <c r="O21" s="13">
        <f t="shared" si="2"/>
        <v>28202</v>
      </c>
    </row>
    <row r="22" spans="1:16" s="86" customFormat="1" ht="36.75" customHeight="1" x14ac:dyDescent="0.2">
      <c r="A22" s="85">
        <f t="shared" si="5"/>
        <v>13</v>
      </c>
      <c r="B22" s="16" t="s">
        <v>26</v>
      </c>
      <c r="C22" s="16" t="s">
        <v>191</v>
      </c>
      <c r="D22" s="16" t="s">
        <v>64</v>
      </c>
      <c r="E22" s="16" t="s">
        <v>53</v>
      </c>
      <c r="F22" s="35" t="s">
        <v>246</v>
      </c>
      <c r="G22" s="14">
        <v>70000</v>
      </c>
      <c r="H22" s="31">
        <v>0</v>
      </c>
      <c r="I22" s="14">
        <v>70000</v>
      </c>
      <c r="J22" s="14">
        <f t="shared" si="0"/>
        <v>2009</v>
      </c>
      <c r="K22" s="14">
        <v>5368.48</v>
      </c>
      <c r="L22" s="14">
        <f t="shared" si="4"/>
        <v>2128</v>
      </c>
      <c r="M22" s="14">
        <v>125</v>
      </c>
      <c r="N22" s="14">
        <f t="shared" si="1"/>
        <v>9630.48</v>
      </c>
      <c r="O22" s="13">
        <f t="shared" si="2"/>
        <v>60369.520000000004</v>
      </c>
    </row>
    <row r="23" spans="1:16" s="86" customFormat="1" ht="36.75" customHeight="1" x14ac:dyDescent="0.2">
      <c r="A23" s="85">
        <f t="shared" si="5"/>
        <v>14</v>
      </c>
      <c r="B23" s="16" t="s">
        <v>29</v>
      </c>
      <c r="C23" s="16" t="s">
        <v>191</v>
      </c>
      <c r="D23" s="16" t="s">
        <v>30</v>
      </c>
      <c r="E23" s="16" t="s">
        <v>53</v>
      </c>
      <c r="F23" s="35" t="s">
        <v>246</v>
      </c>
      <c r="G23" s="14">
        <v>70000</v>
      </c>
      <c r="H23" s="31">
        <v>0</v>
      </c>
      <c r="I23" s="14">
        <v>70000</v>
      </c>
      <c r="J23" s="14">
        <f>G23*0.0287</f>
        <v>2009</v>
      </c>
      <c r="K23" s="14">
        <v>5368.48</v>
      </c>
      <c r="L23" s="14">
        <f>G23*0.0304</f>
        <v>2128</v>
      </c>
      <c r="M23" s="31">
        <v>125</v>
      </c>
      <c r="N23" s="14">
        <f>J23+K23+L23+M23</f>
        <v>9630.48</v>
      </c>
      <c r="O23" s="13">
        <f>I23-N23</f>
        <v>60369.520000000004</v>
      </c>
    </row>
    <row r="24" spans="1:16" s="86" customFormat="1" ht="36.75" customHeight="1" x14ac:dyDescent="0.2">
      <c r="A24" s="85">
        <f t="shared" si="5"/>
        <v>15</v>
      </c>
      <c r="B24" s="16" t="s">
        <v>24</v>
      </c>
      <c r="C24" s="16" t="s">
        <v>191</v>
      </c>
      <c r="D24" s="16" t="s">
        <v>13</v>
      </c>
      <c r="E24" s="16" t="s">
        <v>53</v>
      </c>
      <c r="F24" s="35" t="s">
        <v>246</v>
      </c>
      <c r="G24" s="14">
        <v>35000</v>
      </c>
      <c r="H24" s="31">
        <v>0</v>
      </c>
      <c r="I24" s="14">
        <v>35000</v>
      </c>
      <c r="J24" s="14">
        <f t="shared" si="0"/>
        <v>1004.5</v>
      </c>
      <c r="K24" s="14">
        <v>0</v>
      </c>
      <c r="L24" s="14">
        <f t="shared" si="4"/>
        <v>1064</v>
      </c>
      <c r="M24" s="14">
        <v>2175</v>
      </c>
      <c r="N24" s="14">
        <f t="shared" si="1"/>
        <v>4243.5</v>
      </c>
      <c r="O24" s="13">
        <f t="shared" si="2"/>
        <v>30756.5</v>
      </c>
    </row>
    <row r="25" spans="1:16" s="84" customFormat="1" ht="36.75" customHeight="1" x14ac:dyDescent="0.2">
      <c r="A25" s="85">
        <f t="shared" si="5"/>
        <v>16</v>
      </c>
      <c r="B25" s="16" t="s">
        <v>110</v>
      </c>
      <c r="C25" s="16" t="s">
        <v>223</v>
      </c>
      <c r="D25" s="16" t="s">
        <v>237</v>
      </c>
      <c r="E25" s="16" t="s">
        <v>65</v>
      </c>
      <c r="F25" s="35" t="s">
        <v>247</v>
      </c>
      <c r="G25" s="14">
        <v>65000</v>
      </c>
      <c r="H25" s="31">
        <v>0</v>
      </c>
      <c r="I25" s="14">
        <v>65000</v>
      </c>
      <c r="J25" s="14">
        <f t="shared" si="0"/>
        <v>1865.5</v>
      </c>
      <c r="K25" s="14">
        <v>4427.58</v>
      </c>
      <c r="L25" s="14">
        <f t="shared" si="4"/>
        <v>1976</v>
      </c>
      <c r="M25" s="14">
        <v>25</v>
      </c>
      <c r="N25" s="14">
        <f t="shared" si="1"/>
        <v>8294.08</v>
      </c>
      <c r="O25" s="13">
        <f t="shared" si="2"/>
        <v>56705.919999999998</v>
      </c>
      <c r="P25" s="83"/>
    </row>
    <row r="26" spans="1:16" s="86" customFormat="1" ht="36.75" customHeight="1" x14ac:dyDescent="0.2">
      <c r="A26" s="85">
        <f t="shared" si="5"/>
        <v>17</v>
      </c>
      <c r="B26" s="16" t="s">
        <v>74</v>
      </c>
      <c r="C26" s="16" t="s">
        <v>193</v>
      </c>
      <c r="D26" s="16" t="s">
        <v>8</v>
      </c>
      <c r="E26" s="16" t="s">
        <v>52</v>
      </c>
      <c r="F26" s="35" t="s">
        <v>246</v>
      </c>
      <c r="G26" s="14">
        <v>80000</v>
      </c>
      <c r="H26" s="31">
        <v>0</v>
      </c>
      <c r="I26" s="14">
        <v>80000</v>
      </c>
      <c r="J26" s="14">
        <f t="shared" si="0"/>
        <v>2296</v>
      </c>
      <c r="K26" s="14">
        <v>7400.87</v>
      </c>
      <c r="L26" s="14">
        <f t="shared" si="4"/>
        <v>2432</v>
      </c>
      <c r="M26" s="14">
        <v>25</v>
      </c>
      <c r="N26" s="14">
        <f t="shared" si="1"/>
        <v>12153.869999999999</v>
      </c>
      <c r="O26" s="13">
        <f t="shared" si="2"/>
        <v>67846.13</v>
      </c>
    </row>
    <row r="27" spans="1:16" s="86" customFormat="1" ht="36.75" customHeight="1" x14ac:dyDescent="0.2">
      <c r="A27" s="85">
        <f t="shared" si="5"/>
        <v>18</v>
      </c>
      <c r="B27" s="16" t="s">
        <v>207</v>
      </c>
      <c r="C27" s="16" t="s">
        <v>193</v>
      </c>
      <c r="D27" s="16" t="s">
        <v>8</v>
      </c>
      <c r="E27" s="16" t="s">
        <v>52</v>
      </c>
      <c r="F27" s="35" t="s">
        <v>246</v>
      </c>
      <c r="G27" s="14">
        <v>50000</v>
      </c>
      <c r="H27" s="31">
        <v>0</v>
      </c>
      <c r="I27" s="14">
        <v>50000</v>
      </c>
      <c r="J27" s="14">
        <f t="shared" si="0"/>
        <v>1435</v>
      </c>
      <c r="K27" s="14">
        <v>1651.48</v>
      </c>
      <c r="L27" s="14">
        <f t="shared" si="4"/>
        <v>1520</v>
      </c>
      <c r="M27" s="14">
        <v>1375.12</v>
      </c>
      <c r="N27" s="14">
        <f t="shared" si="1"/>
        <v>5981.5999999999995</v>
      </c>
      <c r="O27" s="13">
        <f t="shared" si="2"/>
        <v>44018.400000000001</v>
      </c>
    </row>
    <row r="28" spans="1:16" s="86" customFormat="1" ht="36.75" customHeight="1" x14ac:dyDescent="0.2">
      <c r="A28" s="85">
        <f t="shared" si="5"/>
        <v>19</v>
      </c>
      <c r="B28" s="16" t="s">
        <v>9</v>
      </c>
      <c r="C28" s="16" t="s">
        <v>193</v>
      </c>
      <c r="D28" s="16" t="s">
        <v>8</v>
      </c>
      <c r="E28" s="16" t="s">
        <v>52</v>
      </c>
      <c r="F28" s="35" t="s">
        <v>246</v>
      </c>
      <c r="G28" s="14">
        <v>45000</v>
      </c>
      <c r="H28" s="31">
        <v>0</v>
      </c>
      <c r="I28" s="14">
        <v>45000</v>
      </c>
      <c r="J28" s="14">
        <f t="shared" si="0"/>
        <v>1291.5</v>
      </c>
      <c r="K28" s="14">
        <v>743.29</v>
      </c>
      <c r="L28" s="14">
        <f t="shared" si="4"/>
        <v>1368</v>
      </c>
      <c r="M28" s="14">
        <v>4825.24</v>
      </c>
      <c r="N28" s="14">
        <f t="shared" si="1"/>
        <v>8228.0299999999988</v>
      </c>
      <c r="O28" s="13">
        <f t="shared" si="2"/>
        <v>36771.97</v>
      </c>
    </row>
    <row r="29" spans="1:16" s="86" customFormat="1" ht="36.75" customHeight="1" x14ac:dyDescent="0.2">
      <c r="A29" s="85">
        <f t="shared" si="5"/>
        <v>20</v>
      </c>
      <c r="B29" s="16" t="s">
        <v>59</v>
      </c>
      <c r="C29" s="16" t="s">
        <v>193</v>
      </c>
      <c r="D29" s="16" t="s">
        <v>8</v>
      </c>
      <c r="E29" s="16" t="s">
        <v>53</v>
      </c>
      <c r="F29" s="35" t="s">
        <v>246</v>
      </c>
      <c r="G29" s="14">
        <v>45000</v>
      </c>
      <c r="H29" s="31">
        <v>0</v>
      </c>
      <c r="I29" s="14">
        <v>45000</v>
      </c>
      <c r="J29" s="14">
        <f>G29*0.0287</f>
        <v>1291.5</v>
      </c>
      <c r="K29" s="14">
        <v>945.81</v>
      </c>
      <c r="L29" s="14">
        <f>G29*0.0304</f>
        <v>1368</v>
      </c>
      <c r="M29" s="14">
        <v>1475.12</v>
      </c>
      <c r="N29" s="14">
        <f>J29+K29+L29+M29</f>
        <v>5080.43</v>
      </c>
      <c r="O29" s="13">
        <f>I29-N29</f>
        <v>39919.57</v>
      </c>
    </row>
    <row r="30" spans="1:16" s="86" customFormat="1" ht="36.75" customHeight="1" x14ac:dyDescent="0.2">
      <c r="A30" s="85">
        <f t="shared" si="5"/>
        <v>21</v>
      </c>
      <c r="B30" s="16" t="s">
        <v>25</v>
      </c>
      <c r="C30" s="16" t="s">
        <v>193</v>
      </c>
      <c r="D30" s="16" t="s">
        <v>8</v>
      </c>
      <c r="E30" s="16" t="s">
        <v>53</v>
      </c>
      <c r="F30" s="35" t="s">
        <v>246</v>
      </c>
      <c r="G30" s="14">
        <v>45000</v>
      </c>
      <c r="H30" s="31">
        <v>0</v>
      </c>
      <c r="I30" s="14">
        <v>45000</v>
      </c>
      <c r="J30" s="14">
        <f>G30*0.0287</f>
        <v>1291.5</v>
      </c>
      <c r="K30" s="14">
        <v>1148.33</v>
      </c>
      <c r="L30" s="14">
        <f>G30*0.0304</f>
        <v>1368</v>
      </c>
      <c r="M30" s="31">
        <v>125</v>
      </c>
      <c r="N30" s="14">
        <f>J30+K30+L30+M30</f>
        <v>3932.83</v>
      </c>
      <c r="O30" s="13">
        <f>I30-N30</f>
        <v>41067.17</v>
      </c>
    </row>
    <row r="31" spans="1:16" s="86" customFormat="1" ht="36.75" customHeight="1" x14ac:dyDescent="0.2">
      <c r="A31" s="85">
        <f t="shared" si="5"/>
        <v>22</v>
      </c>
      <c r="B31" s="16" t="s">
        <v>128</v>
      </c>
      <c r="C31" s="16" t="s">
        <v>193</v>
      </c>
      <c r="D31" s="16" t="s">
        <v>109</v>
      </c>
      <c r="E31" s="16" t="s">
        <v>53</v>
      </c>
      <c r="F31" s="35" t="s">
        <v>247</v>
      </c>
      <c r="G31" s="14">
        <v>35000</v>
      </c>
      <c r="H31" s="31">
        <v>0</v>
      </c>
      <c r="I31" s="14">
        <v>35000</v>
      </c>
      <c r="J31" s="14">
        <f>G31*0.0287</f>
        <v>1004.5</v>
      </c>
      <c r="K31" s="14">
        <v>0</v>
      </c>
      <c r="L31" s="14">
        <f>G31*0.0304</f>
        <v>1064</v>
      </c>
      <c r="M31" s="14">
        <v>25</v>
      </c>
      <c r="N31" s="14">
        <f>J31+K31+L31+M31</f>
        <v>2093.5</v>
      </c>
      <c r="O31" s="13">
        <f>I31-N31</f>
        <v>32906.5</v>
      </c>
    </row>
    <row r="32" spans="1:16" s="86" customFormat="1" ht="36.75" customHeight="1" x14ac:dyDescent="0.2">
      <c r="A32" s="85">
        <f t="shared" si="5"/>
        <v>23</v>
      </c>
      <c r="B32" s="16" t="s">
        <v>258</v>
      </c>
      <c r="C32" s="16" t="s">
        <v>193</v>
      </c>
      <c r="D32" s="16" t="s">
        <v>259</v>
      </c>
      <c r="E32" s="16" t="s">
        <v>53</v>
      </c>
      <c r="F32" s="35" t="s">
        <v>246</v>
      </c>
      <c r="G32" s="14">
        <v>35000</v>
      </c>
      <c r="H32" s="31">
        <v>0</v>
      </c>
      <c r="I32" s="14">
        <v>35000</v>
      </c>
      <c r="J32" s="14">
        <f t="shared" si="0"/>
        <v>1004.5</v>
      </c>
      <c r="K32" s="14">
        <v>0</v>
      </c>
      <c r="L32" s="14">
        <f t="shared" si="4"/>
        <v>1064</v>
      </c>
      <c r="M32" s="14">
        <v>25</v>
      </c>
      <c r="N32" s="14">
        <f t="shared" si="1"/>
        <v>2093.5</v>
      </c>
      <c r="O32" s="13">
        <f t="shared" si="2"/>
        <v>32906.5</v>
      </c>
    </row>
    <row r="33" spans="1:15" s="86" customFormat="1" ht="36.75" customHeight="1" x14ac:dyDescent="0.2">
      <c r="A33" s="85">
        <f t="shared" si="5"/>
        <v>24</v>
      </c>
      <c r="B33" s="16" t="s">
        <v>20</v>
      </c>
      <c r="C33" s="16" t="s">
        <v>192</v>
      </c>
      <c r="D33" s="16" t="s">
        <v>73</v>
      </c>
      <c r="E33" s="16" t="s">
        <v>52</v>
      </c>
      <c r="F33" s="35" t="s">
        <v>246</v>
      </c>
      <c r="G33" s="14">
        <v>60000</v>
      </c>
      <c r="H33" s="31">
        <v>0</v>
      </c>
      <c r="I33" s="14">
        <v>60000</v>
      </c>
      <c r="J33" s="14">
        <f t="shared" si="0"/>
        <v>1722</v>
      </c>
      <c r="K33" s="14">
        <v>3486.68</v>
      </c>
      <c r="L33" s="14">
        <f t="shared" si="4"/>
        <v>1824</v>
      </c>
      <c r="M33" s="14">
        <v>1525</v>
      </c>
      <c r="N33" s="14">
        <f t="shared" si="1"/>
        <v>8557.68</v>
      </c>
      <c r="O33" s="13">
        <f t="shared" si="2"/>
        <v>51442.32</v>
      </c>
    </row>
    <row r="34" spans="1:15" s="86" customFormat="1" ht="36.75" customHeight="1" x14ac:dyDescent="0.2">
      <c r="A34" s="85">
        <f t="shared" si="5"/>
        <v>25</v>
      </c>
      <c r="B34" s="16" t="s">
        <v>75</v>
      </c>
      <c r="C34" s="16" t="s">
        <v>192</v>
      </c>
      <c r="D34" s="16" t="s">
        <v>76</v>
      </c>
      <c r="E34" s="16" t="s">
        <v>53</v>
      </c>
      <c r="F34" s="35" t="s">
        <v>247</v>
      </c>
      <c r="G34" s="14">
        <v>55000</v>
      </c>
      <c r="H34" s="31">
        <v>0</v>
      </c>
      <c r="I34" s="14">
        <v>55000</v>
      </c>
      <c r="J34" s="14">
        <f t="shared" si="0"/>
        <v>1578.5</v>
      </c>
      <c r="K34" s="14">
        <v>2559.6799999999998</v>
      </c>
      <c r="L34" s="14">
        <f t="shared" si="4"/>
        <v>1672</v>
      </c>
      <c r="M34" s="14">
        <v>2645</v>
      </c>
      <c r="N34" s="14">
        <f t="shared" si="1"/>
        <v>8455.18</v>
      </c>
      <c r="O34" s="13">
        <f t="shared" si="2"/>
        <v>46544.82</v>
      </c>
    </row>
    <row r="35" spans="1:15" s="86" customFormat="1" ht="36.75" customHeight="1" x14ac:dyDescent="0.2">
      <c r="A35" s="85">
        <f t="shared" si="5"/>
        <v>26</v>
      </c>
      <c r="B35" s="16" t="s">
        <v>11</v>
      </c>
      <c r="C35" s="16" t="s">
        <v>192</v>
      </c>
      <c r="D35" s="16" t="s">
        <v>97</v>
      </c>
      <c r="E35" s="16" t="s">
        <v>53</v>
      </c>
      <c r="F35" s="35" t="s">
        <v>247</v>
      </c>
      <c r="G35" s="14">
        <v>45000</v>
      </c>
      <c r="H35" s="31">
        <v>0</v>
      </c>
      <c r="I35" s="14">
        <v>45000</v>
      </c>
      <c r="J35" s="14">
        <f t="shared" si="0"/>
        <v>1291.5</v>
      </c>
      <c r="K35" s="14">
        <v>1148.33</v>
      </c>
      <c r="L35" s="14">
        <f t="shared" si="4"/>
        <v>1368</v>
      </c>
      <c r="M35" s="14">
        <v>125</v>
      </c>
      <c r="N35" s="14">
        <f t="shared" si="1"/>
        <v>3932.83</v>
      </c>
      <c r="O35" s="13">
        <f t="shared" si="2"/>
        <v>41067.17</v>
      </c>
    </row>
    <row r="36" spans="1:15" s="86" customFormat="1" ht="36.75" customHeight="1" x14ac:dyDescent="0.2">
      <c r="A36" s="85">
        <f t="shared" si="5"/>
        <v>27</v>
      </c>
      <c r="B36" s="16" t="s">
        <v>94</v>
      </c>
      <c r="C36" s="16" t="s">
        <v>192</v>
      </c>
      <c r="D36" s="16" t="s">
        <v>97</v>
      </c>
      <c r="E36" s="16" t="s">
        <v>52</v>
      </c>
      <c r="F36" s="35" t="s">
        <v>247</v>
      </c>
      <c r="G36" s="14">
        <v>45000</v>
      </c>
      <c r="H36" s="31">
        <v>0</v>
      </c>
      <c r="I36" s="14">
        <v>45000</v>
      </c>
      <c r="J36" s="14">
        <f t="shared" si="0"/>
        <v>1291.5</v>
      </c>
      <c r="K36" s="14">
        <v>1148.33</v>
      </c>
      <c r="L36" s="14">
        <f t="shared" si="4"/>
        <v>1368</v>
      </c>
      <c r="M36" s="14">
        <v>125</v>
      </c>
      <c r="N36" s="14">
        <f t="shared" si="1"/>
        <v>3932.83</v>
      </c>
      <c r="O36" s="13">
        <f t="shared" si="2"/>
        <v>41067.17</v>
      </c>
    </row>
    <row r="37" spans="1:15" s="86" customFormat="1" ht="36.75" customHeight="1" x14ac:dyDescent="0.2">
      <c r="A37" s="85">
        <f t="shared" si="5"/>
        <v>28</v>
      </c>
      <c r="B37" s="16" t="s">
        <v>104</v>
      </c>
      <c r="C37" s="16" t="s">
        <v>192</v>
      </c>
      <c r="D37" s="16" t="s">
        <v>105</v>
      </c>
      <c r="E37" s="16" t="s">
        <v>53</v>
      </c>
      <c r="F37" s="35" t="s">
        <v>247</v>
      </c>
      <c r="G37" s="14">
        <v>36000</v>
      </c>
      <c r="H37" s="31">
        <v>0</v>
      </c>
      <c r="I37" s="14">
        <v>36000</v>
      </c>
      <c r="J37" s="14">
        <f t="shared" si="0"/>
        <v>1033.2</v>
      </c>
      <c r="K37" s="31">
        <v>0</v>
      </c>
      <c r="L37" s="14">
        <f t="shared" si="4"/>
        <v>1094.4000000000001</v>
      </c>
      <c r="M37" s="14">
        <v>125</v>
      </c>
      <c r="N37" s="14">
        <f t="shared" si="1"/>
        <v>2252.6000000000004</v>
      </c>
      <c r="O37" s="13">
        <f t="shared" si="2"/>
        <v>33747.4</v>
      </c>
    </row>
    <row r="38" spans="1:15" s="86" customFormat="1" ht="36.75" customHeight="1" x14ac:dyDescent="0.2">
      <c r="A38" s="85">
        <f t="shared" si="5"/>
        <v>29</v>
      </c>
      <c r="B38" s="16" t="s">
        <v>127</v>
      </c>
      <c r="C38" s="16" t="s">
        <v>192</v>
      </c>
      <c r="D38" s="16" t="s">
        <v>129</v>
      </c>
      <c r="E38" s="16" t="s">
        <v>65</v>
      </c>
      <c r="F38" s="35" t="s">
        <v>246</v>
      </c>
      <c r="G38" s="14">
        <v>60000</v>
      </c>
      <c r="H38" s="31">
        <v>0</v>
      </c>
      <c r="I38" s="14">
        <v>60000</v>
      </c>
      <c r="J38" s="14">
        <f t="shared" si="0"/>
        <v>1722</v>
      </c>
      <c r="K38" s="14">
        <v>3486.68</v>
      </c>
      <c r="L38" s="14">
        <f t="shared" si="4"/>
        <v>1824</v>
      </c>
      <c r="M38" s="14">
        <v>25</v>
      </c>
      <c r="N38" s="14">
        <f t="shared" si="1"/>
        <v>7057.68</v>
      </c>
      <c r="O38" s="13">
        <f t="shared" si="2"/>
        <v>52942.32</v>
      </c>
    </row>
    <row r="39" spans="1:15" s="86" customFormat="1" ht="36.75" customHeight="1" x14ac:dyDescent="0.2">
      <c r="A39" s="85">
        <f t="shared" si="5"/>
        <v>30</v>
      </c>
      <c r="B39" s="16" t="s">
        <v>112</v>
      </c>
      <c r="C39" s="16" t="s">
        <v>192</v>
      </c>
      <c r="D39" s="16" t="s">
        <v>13</v>
      </c>
      <c r="E39" s="16" t="s">
        <v>53</v>
      </c>
      <c r="F39" s="35" t="s">
        <v>247</v>
      </c>
      <c r="G39" s="14">
        <v>35000</v>
      </c>
      <c r="H39" s="31">
        <v>0</v>
      </c>
      <c r="I39" s="14">
        <v>35000</v>
      </c>
      <c r="J39" s="14">
        <f t="shared" si="0"/>
        <v>1004.5</v>
      </c>
      <c r="K39" s="14">
        <v>0</v>
      </c>
      <c r="L39" s="14">
        <f t="shared" si="4"/>
        <v>1064</v>
      </c>
      <c r="M39" s="14">
        <v>25</v>
      </c>
      <c r="N39" s="14">
        <f t="shared" si="1"/>
        <v>2093.5</v>
      </c>
      <c r="O39" s="13">
        <f t="shared" si="2"/>
        <v>32906.5</v>
      </c>
    </row>
    <row r="40" spans="1:15" s="86" customFormat="1" ht="36.75" customHeight="1" x14ac:dyDescent="0.2">
      <c r="A40" s="85">
        <f t="shared" si="5"/>
        <v>31</v>
      </c>
      <c r="B40" s="16" t="s">
        <v>287</v>
      </c>
      <c r="C40" s="16" t="s">
        <v>192</v>
      </c>
      <c r="D40" s="16" t="s">
        <v>288</v>
      </c>
      <c r="E40" s="16" t="s">
        <v>53</v>
      </c>
      <c r="F40" s="35" t="s">
        <v>246</v>
      </c>
      <c r="G40" s="14">
        <v>45000</v>
      </c>
      <c r="H40" s="31">
        <v>0</v>
      </c>
      <c r="I40" s="14">
        <v>45000</v>
      </c>
      <c r="J40" s="14">
        <f t="shared" si="0"/>
        <v>1291.5</v>
      </c>
      <c r="K40" s="14">
        <v>1148.33</v>
      </c>
      <c r="L40" s="14">
        <f t="shared" si="4"/>
        <v>1368</v>
      </c>
      <c r="M40" s="14">
        <v>25</v>
      </c>
      <c r="N40" s="14">
        <f t="shared" si="1"/>
        <v>3832.83</v>
      </c>
      <c r="O40" s="13">
        <f t="shared" si="2"/>
        <v>41167.17</v>
      </c>
    </row>
    <row r="41" spans="1:15" s="86" customFormat="1" ht="36.75" customHeight="1" x14ac:dyDescent="0.2">
      <c r="A41" s="85">
        <f t="shared" si="5"/>
        <v>32</v>
      </c>
      <c r="B41" s="16" t="s">
        <v>185</v>
      </c>
      <c r="C41" s="16" t="s">
        <v>249</v>
      </c>
      <c r="D41" s="16" t="s">
        <v>35</v>
      </c>
      <c r="E41" s="16" t="s">
        <v>65</v>
      </c>
      <c r="F41" s="35" t="s">
        <v>247</v>
      </c>
      <c r="G41" s="14">
        <v>100000</v>
      </c>
      <c r="H41" s="31">
        <v>0</v>
      </c>
      <c r="I41" s="14">
        <v>100000</v>
      </c>
      <c r="J41" s="14">
        <f t="shared" si="0"/>
        <v>2870</v>
      </c>
      <c r="K41" s="14">
        <v>12105.37</v>
      </c>
      <c r="L41" s="14">
        <f t="shared" si="4"/>
        <v>3040</v>
      </c>
      <c r="M41" s="14">
        <v>25</v>
      </c>
      <c r="N41" s="14">
        <f t="shared" si="1"/>
        <v>18040.370000000003</v>
      </c>
      <c r="O41" s="13">
        <f t="shared" si="2"/>
        <v>81959.63</v>
      </c>
    </row>
    <row r="42" spans="1:15" s="86" customFormat="1" ht="36.75" customHeight="1" x14ac:dyDescent="0.2">
      <c r="A42" s="85">
        <f t="shared" si="5"/>
        <v>33</v>
      </c>
      <c r="B42" s="16" t="s">
        <v>184</v>
      </c>
      <c r="C42" s="16" t="s">
        <v>249</v>
      </c>
      <c r="D42" s="16" t="s">
        <v>35</v>
      </c>
      <c r="E42" s="16" t="s">
        <v>65</v>
      </c>
      <c r="F42" s="35" t="s">
        <v>247</v>
      </c>
      <c r="G42" s="14">
        <v>100000</v>
      </c>
      <c r="H42" s="31">
        <v>0</v>
      </c>
      <c r="I42" s="14">
        <v>100000</v>
      </c>
      <c r="J42" s="14">
        <f t="shared" si="0"/>
        <v>2870</v>
      </c>
      <c r="K42" s="14">
        <v>12105.37</v>
      </c>
      <c r="L42" s="14">
        <f t="shared" si="4"/>
        <v>3040</v>
      </c>
      <c r="M42" s="14">
        <v>25</v>
      </c>
      <c r="N42" s="14">
        <f t="shared" si="1"/>
        <v>18040.370000000003</v>
      </c>
      <c r="O42" s="13">
        <f t="shared" si="2"/>
        <v>81959.63</v>
      </c>
    </row>
    <row r="43" spans="1:15" s="86" customFormat="1" ht="36.75" customHeight="1" x14ac:dyDescent="0.2">
      <c r="A43" s="85">
        <f t="shared" si="5"/>
        <v>34</v>
      </c>
      <c r="B43" s="16" t="s">
        <v>183</v>
      </c>
      <c r="C43" s="16" t="s">
        <v>249</v>
      </c>
      <c r="D43" s="16" t="s">
        <v>107</v>
      </c>
      <c r="E43" s="16" t="s">
        <v>65</v>
      </c>
      <c r="F43" s="35" t="s">
        <v>246</v>
      </c>
      <c r="G43" s="14">
        <v>40000</v>
      </c>
      <c r="H43" s="31">
        <v>0</v>
      </c>
      <c r="I43" s="14">
        <v>40000</v>
      </c>
      <c r="J43" s="14">
        <f t="shared" si="0"/>
        <v>1148</v>
      </c>
      <c r="K43" s="14">
        <v>442.65</v>
      </c>
      <c r="L43" s="14">
        <f t="shared" si="4"/>
        <v>1216</v>
      </c>
      <c r="M43" s="14">
        <v>3385</v>
      </c>
      <c r="N43" s="14">
        <f t="shared" si="1"/>
        <v>6191.65</v>
      </c>
      <c r="O43" s="13">
        <f t="shared" si="2"/>
        <v>33808.35</v>
      </c>
    </row>
    <row r="44" spans="1:15" s="86" customFormat="1" ht="36.75" customHeight="1" x14ac:dyDescent="0.2">
      <c r="A44" s="85">
        <f t="shared" si="5"/>
        <v>35</v>
      </c>
      <c r="B44" s="16" t="s">
        <v>182</v>
      </c>
      <c r="C44" s="16" t="s">
        <v>249</v>
      </c>
      <c r="D44" s="16" t="s">
        <v>35</v>
      </c>
      <c r="E44" s="16" t="s">
        <v>65</v>
      </c>
      <c r="F44" s="35" t="s">
        <v>247</v>
      </c>
      <c r="G44" s="14">
        <v>100000</v>
      </c>
      <c r="H44" s="31">
        <v>0</v>
      </c>
      <c r="I44" s="14">
        <v>100000</v>
      </c>
      <c r="J44" s="14">
        <f t="shared" si="0"/>
        <v>2870</v>
      </c>
      <c r="K44" s="14">
        <v>12105.37</v>
      </c>
      <c r="L44" s="14">
        <f t="shared" si="4"/>
        <v>3040</v>
      </c>
      <c r="M44" s="14">
        <v>25</v>
      </c>
      <c r="N44" s="14">
        <f t="shared" si="1"/>
        <v>18040.370000000003</v>
      </c>
      <c r="O44" s="13">
        <f t="shared" si="2"/>
        <v>81959.63</v>
      </c>
    </row>
    <row r="45" spans="1:15" s="86" customFormat="1" ht="36.75" customHeight="1" x14ac:dyDescent="0.2">
      <c r="A45" s="85">
        <f t="shared" si="5"/>
        <v>36</v>
      </c>
      <c r="B45" s="16" t="s">
        <v>260</v>
      </c>
      <c r="C45" s="16" t="s">
        <v>249</v>
      </c>
      <c r="D45" s="16" t="s">
        <v>261</v>
      </c>
      <c r="E45" s="16" t="s">
        <v>53</v>
      </c>
      <c r="F45" s="35" t="s">
        <v>246</v>
      </c>
      <c r="G45" s="14">
        <v>35000</v>
      </c>
      <c r="H45" s="31">
        <v>0</v>
      </c>
      <c r="I45" s="14">
        <v>35000</v>
      </c>
      <c r="J45" s="14">
        <f t="shared" ref="J45:J75" si="6">G45*0.0287</f>
        <v>1004.5</v>
      </c>
      <c r="K45" s="14">
        <v>0</v>
      </c>
      <c r="L45" s="14">
        <f t="shared" si="4"/>
        <v>1064</v>
      </c>
      <c r="M45" s="14">
        <v>25</v>
      </c>
      <c r="N45" s="14">
        <f t="shared" ref="N45:N75" si="7">J45+K45+L45+M45</f>
        <v>2093.5</v>
      </c>
      <c r="O45" s="13">
        <f t="shared" ref="O45:O75" si="8">I45-N45</f>
        <v>32906.5</v>
      </c>
    </row>
    <row r="46" spans="1:15" s="86" customFormat="1" ht="36.75" customHeight="1" x14ac:dyDescent="0.2">
      <c r="A46" s="85">
        <f t="shared" si="5"/>
        <v>37</v>
      </c>
      <c r="B46" s="16" t="s">
        <v>12</v>
      </c>
      <c r="C46" s="16" t="s">
        <v>179</v>
      </c>
      <c r="D46" s="16" t="s">
        <v>262</v>
      </c>
      <c r="E46" s="16" t="s">
        <v>52</v>
      </c>
      <c r="F46" s="35" t="s">
        <v>246</v>
      </c>
      <c r="G46" s="14">
        <v>80000</v>
      </c>
      <c r="H46" s="31">
        <v>0</v>
      </c>
      <c r="I46" s="14">
        <v>80000</v>
      </c>
      <c r="J46" s="14">
        <f t="shared" si="6"/>
        <v>2296</v>
      </c>
      <c r="K46" s="14">
        <v>7063.34</v>
      </c>
      <c r="L46" s="14">
        <f t="shared" si="4"/>
        <v>2432</v>
      </c>
      <c r="M46" s="14">
        <v>5055.12</v>
      </c>
      <c r="N46" s="14">
        <f t="shared" si="7"/>
        <v>16846.46</v>
      </c>
      <c r="O46" s="13">
        <f t="shared" si="8"/>
        <v>63153.54</v>
      </c>
    </row>
    <row r="47" spans="1:15" s="86" customFormat="1" ht="36.75" customHeight="1" x14ac:dyDescent="0.2">
      <c r="A47" s="85">
        <f t="shared" si="5"/>
        <v>38</v>
      </c>
      <c r="B47" s="16" t="s">
        <v>63</v>
      </c>
      <c r="C47" s="16" t="s">
        <v>179</v>
      </c>
      <c r="D47" s="16" t="s">
        <v>232</v>
      </c>
      <c r="E47" s="16" t="s">
        <v>53</v>
      </c>
      <c r="F47" s="35" t="s">
        <v>247</v>
      </c>
      <c r="G47" s="14">
        <v>35000</v>
      </c>
      <c r="H47" s="31">
        <v>0</v>
      </c>
      <c r="I47" s="14">
        <v>35000</v>
      </c>
      <c r="J47" s="14">
        <f>G47*0.0287</f>
        <v>1004.5</v>
      </c>
      <c r="K47" s="31">
        <v>0</v>
      </c>
      <c r="L47" s="14">
        <f>G47*0.0304</f>
        <v>1064</v>
      </c>
      <c r="M47" s="31">
        <v>25</v>
      </c>
      <c r="N47" s="14">
        <f>J47+K47+L47+M47</f>
        <v>2093.5</v>
      </c>
      <c r="O47" s="13">
        <f t="shared" si="8"/>
        <v>32906.5</v>
      </c>
    </row>
    <row r="48" spans="1:15" s="86" customFormat="1" ht="36.75" customHeight="1" x14ac:dyDescent="0.2">
      <c r="A48" s="85">
        <f t="shared" si="5"/>
        <v>39</v>
      </c>
      <c r="B48" s="16" t="s">
        <v>77</v>
      </c>
      <c r="C48" s="16" t="s">
        <v>178</v>
      </c>
      <c r="D48" s="16" t="s">
        <v>232</v>
      </c>
      <c r="E48" s="16" t="s">
        <v>53</v>
      </c>
      <c r="F48" s="35" t="s">
        <v>247</v>
      </c>
      <c r="G48" s="14">
        <v>36000</v>
      </c>
      <c r="H48" s="31">
        <v>0</v>
      </c>
      <c r="I48" s="14">
        <v>36000</v>
      </c>
      <c r="J48" s="14">
        <f>G48*0.0287</f>
        <v>1033.2</v>
      </c>
      <c r="K48" s="14">
        <v>0</v>
      </c>
      <c r="L48" s="14">
        <f>G48*0.0304</f>
        <v>1094.4000000000001</v>
      </c>
      <c r="M48" s="31">
        <v>25</v>
      </c>
      <c r="N48" s="14">
        <f>J48+K48+L48+M48</f>
        <v>2152.6000000000004</v>
      </c>
      <c r="O48" s="13">
        <f>G48-N48</f>
        <v>33847.4</v>
      </c>
    </row>
    <row r="49" spans="1:15" s="86" customFormat="1" ht="36.75" customHeight="1" x14ac:dyDescent="0.2">
      <c r="A49" s="85">
        <f t="shared" si="5"/>
        <v>40</v>
      </c>
      <c r="B49" s="16" t="s">
        <v>93</v>
      </c>
      <c r="C49" s="16" t="s">
        <v>178</v>
      </c>
      <c r="D49" s="16" t="s">
        <v>280</v>
      </c>
      <c r="E49" s="16" t="s">
        <v>53</v>
      </c>
      <c r="F49" s="35" t="s">
        <v>246</v>
      </c>
      <c r="G49" s="14">
        <v>35000</v>
      </c>
      <c r="H49" s="31">
        <v>0</v>
      </c>
      <c r="I49" s="14">
        <v>35000</v>
      </c>
      <c r="J49" s="14">
        <f>G49*0.0287</f>
        <v>1004.5</v>
      </c>
      <c r="K49" s="31">
        <v>0</v>
      </c>
      <c r="L49" s="14">
        <f>G49*0.0304</f>
        <v>1064</v>
      </c>
      <c r="M49" s="31">
        <v>25</v>
      </c>
      <c r="N49" s="14">
        <f>J49+K49+L49+M49</f>
        <v>2093.5</v>
      </c>
      <c r="O49" s="13">
        <f>G49-N49</f>
        <v>32906.5</v>
      </c>
    </row>
    <row r="50" spans="1:15" s="86" customFormat="1" ht="36.75" customHeight="1" x14ac:dyDescent="0.2">
      <c r="A50" s="85">
        <f t="shared" si="5"/>
        <v>41</v>
      </c>
      <c r="B50" s="16" t="s">
        <v>161</v>
      </c>
      <c r="C50" s="16" t="s">
        <v>178</v>
      </c>
      <c r="D50" s="16" t="s">
        <v>13</v>
      </c>
      <c r="E50" s="16" t="s">
        <v>53</v>
      </c>
      <c r="F50" s="35" t="s">
        <v>247</v>
      </c>
      <c r="G50" s="14">
        <v>35000</v>
      </c>
      <c r="H50" s="31">
        <v>0</v>
      </c>
      <c r="I50" s="14">
        <v>35000</v>
      </c>
      <c r="J50" s="14">
        <f t="shared" si="6"/>
        <v>1004.5</v>
      </c>
      <c r="K50" s="31">
        <v>0</v>
      </c>
      <c r="L50" s="14">
        <f t="shared" si="4"/>
        <v>1064</v>
      </c>
      <c r="M50" s="14">
        <v>2974.04</v>
      </c>
      <c r="N50" s="14">
        <f t="shared" si="7"/>
        <v>5042.54</v>
      </c>
      <c r="O50" s="13">
        <f t="shared" si="8"/>
        <v>29957.46</v>
      </c>
    </row>
    <row r="51" spans="1:15" s="86" customFormat="1" ht="36.75" customHeight="1" x14ac:dyDescent="0.2">
      <c r="A51" s="85">
        <f t="shared" si="5"/>
        <v>42</v>
      </c>
      <c r="B51" s="16" t="s">
        <v>62</v>
      </c>
      <c r="C51" s="16" t="s">
        <v>178</v>
      </c>
      <c r="D51" s="16" t="s">
        <v>13</v>
      </c>
      <c r="E51" s="16" t="s">
        <v>52</v>
      </c>
      <c r="F51" s="35" t="s">
        <v>246</v>
      </c>
      <c r="G51" s="14">
        <v>35000</v>
      </c>
      <c r="H51" s="31">
        <v>0</v>
      </c>
      <c r="I51" s="14">
        <v>35000</v>
      </c>
      <c r="J51" s="14">
        <f t="shared" si="6"/>
        <v>1004.5</v>
      </c>
      <c r="K51" s="14">
        <v>0</v>
      </c>
      <c r="L51" s="14">
        <f t="shared" si="4"/>
        <v>1064</v>
      </c>
      <c r="M51" s="14">
        <v>125</v>
      </c>
      <c r="N51" s="14">
        <f t="shared" si="7"/>
        <v>2193.5</v>
      </c>
      <c r="O51" s="13">
        <f t="shared" si="8"/>
        <v>32806.5</v>
      </c>
    </row>
    <row r="52" spans="1:15" s="86" customFormat="1" ht="36.75" customHeight="1" x14ac:dyDescent="0.2">
      <c r="A52" s="85">
        <f t="shared" si="5"/>
        <v>43</v>
      </c>
      <c r="B52" s="16" t="s">
        <v>186</v>
      </c>
      <c r="C52" s="16" t="s">
        <v>178</v>
      </c>
      <c r="D52" s="16" t="s">
        <v>13</v>
      </c>
      <c r="E52" s="16" t="s">
        <v>53</v>
      </c>
      <c r="F52" s="35" t="s">
        <v>246</v>
      </c>
      <c r="G52" s="14">
        <v>35000</v>
      </c>
      <c r="H52" s="31">
        <v>0</v>
      </c>
      <c r="I52" s="14">
        <v>35000</v>
      </c>
      <c r="J52" s="14">
        <f t="shared" si="6"/>
        <v>1004.5</v>
      </c>
      <c r="K52" s="31">
        <v>0</v>
      </c>
      <c r="L52" s="14">
        <f t="shared" si="4"/>
        <v>1064</v>
      </c>
      <c r="M52" s="14">
        <v>25</v>
      </c>
      <c r="N52" s="14">
        <f t="shared" si="7"/>
        <v>2093.5</v>
      </c>
      <c r="O52" s="13">
        <f t="shared" si="8"/>
        <v>32906.5</v>
      </c>
    </row>
    <row r="53" spans="1:15" s="86" customFormat="1" ht="36.75" customHeight="1" x14ac:dyDescent="0.2">
      <c r="A53" s="85">
        <f t="shared" si="5"/>
        <v>44</v>
      </c>
      <c r="B53" s="16" t="s">
        <v>197</v>
      </c>
      <c r="C53" s="16" t="s">
        <v>178</v>
      </c>
      <c r="D53" s="16" t="s">
        <v>238</v>
      </c>
      <c r="E53" s="16" t="s">
        <v>55</v>
      </c>
      <c r="F53" s="35" t="s">
        <v>247</v>
      </c>
      <c r="G53" s="14">
        <v>17500</v>
      </c>
      <c r="H53" s="31">
        <v>0</v>
      </c>
      <c r="I53" s="14">
        <v>17500</v>
      </c>
      <c r="J53" s="14">
        <f t="shared" si="6"/>
        <v>502.25</v>
      </c>
      <c r="K53" s="31">
        <v>0</v>
      </c>
      <c r="L53" s="14">
        <f t="shared" si="4"/>
        <v>532</v>
      </c>
      <c r="M53" s="14">
        <v>25</v>
      </c>
      <c r="N53" s="14">
        <f t="shared" si="7"/>
        <v>1059.25</v>
      </c>
      <c r="O53" s="13">
        <f t="shared" si="8"/>
        <v>16440.75</v>
      </c>
    </row>
    <row r="54" spans="1:15" s="86" customFormat="1" ht="36.75" customHeight="1" x14ac:dyDescent="0.2">
      <c r="A54" s="85">
        <f t="shared" si="5"/>
        <v>45</v>
      </c>
      <c r="B54" s="16" t="s">
        <v>66</v>
      </c>
      <c r="C54" s="16" t="s">
        <v>178</v>
      </c>
      <c r="D54" s="16" t="s">
        <v>263</v>
      </c>
      <c r="E54" s="16" t="s">
        <v>53</v>
      </c>
      <c r="F54" s="35" t="s">
        <v>247</v>
      </c>
      <c r="G54" s="14">
        <v>27000</v>
      </c>
      <c r="H54" s="31">
        <v>0</v>
      </c>
      <c r="I54" s="14">
        <v>27000</v>
      </c>
      <c r="J54" s="14">
        <f t="shared" si="6"/>
        <v>774.9</v>
      </c>
      <c r="K54" s="31">
        <v>0</v>
      </c>
      <c r="L54" s="14">
        <f t="shared" si="4"/>
        <v>820.8</v>
      </c>
      <c r="M54" s="14">
        <v>25</v>
      </c>
      <c r="N54" s="14">
        <f t="shared" si="7"/>
        <v>1620.6999999999998</v>
      </c>
      <c r="O54" s="13">
        <f t="shared" si="8"/>
        <v>25379.3</v>
      </c>
    </row>
    <row r="55" spans="1:15" s="86" customFormat="1" ht="36.75" customHeight="1" x14ac:dyDescent="0.2">
      <c r="A55" s="85">
        <f t="shared" si="5"/>
        <v>46</v>
      </c>
      <c r="B55" s="16" t="s">
        <v>160</v>
      </c>
      <c r="C55" s="16" t="s">
        <v>178</v>
      </c>
      <c r="D55" s="16" t="s">
        <v>102</v>
      </c>
      <c r="E55" s="16" t="s">
        <v>55</v>
      </c>
      <c r="F55" s="35" t="s">
        <v>247</v>
      </c>
      <c r="G55" s="14">
        <v>20500</v>
      </c>
      <c r="H55" s="31">
        <v>0</v>
      </c>
      <c r="I55" s="14">
        <v>20500</v>
      </c>
      <c r="J55" s="14">
        <f t="shared" si="6"/>
        <v>588.35</v>
      </c>
      <c r="K55" s="31">
        <v>0</v>
      </c>
      <c r="L55" s="14">
        <f t="shared" si="4"/>
        <v>623.20000000000005</v>
      </c>
      <c r="M55" s="14">
        <v>25</v>
      </c>
      <c r="N55" s="14">
        <f t="shared" si="7"/>
        <v>1236.5500000000002</v>
      </c>
      <c r="O55" s="13">
        <f t="shared" si="8"/>
        <v>19263.45</v>
      </c>
    </row>
    <row r="56" spans="1:15" s="86" customFormat="1" ht="36.75" customHeight="1" x14ac:dyDescent="0.2">
      <c r="A56" s="85">
        <f t="shared" si="5"/>
        <v>47</v>
      </c>
      <c r="B56" s="16" t="s">
        <v>32</v>
      </c>
      <c r="C56" s="16" t="s">
        <v>178</v>
      </c>
      <c r="D56" s="16" t="s">
        <v>10</v>
      </c>
      <c r="E56" s="16" t="s">
        <v>55</v>
      </c>
      <c r="F56" s="35" t="s">
        <v>247</v>
      </c>
      <c r="G56" s="14">
        <v>22000</v>
      </c>
      <c r="H56" s="31">
        <v>0</v>
      </c>
      <c r="I56" s="14">
        <v>22000</v>
      </c>
      <c r="J56" s="14">
        <f t="shared" si="6"/>
        <v>631.4</v>
      </c>
      <c r="K56" s="31">
        <v>0</v>
      </c>
      <c r="L56" s="14">
        <f t="shared" ref="L56:L82" si="9">G56*0.0304</f>
        <v>668.8</v>
      </c>
      <c r="M56" s="14">
        <v>912.5</v>
      </c>
      <c r="N56" s="14">
        <f t="shared" si="7"/>
        <v>2212.6999999999998</v>
      </c>
      <c r="O56" s="13">
        <f t="shared" si="8"/>
        <v>19787.3</v>
      </c>
    </row>
    <row r="57" spans="1:15" s="86" customFormat="1" ht="36.75" customHeight="1" x14ac:dyDescent="0.2">
      <c r="A57" s="85">
        <f t="shared" si="5"/>
        <v>48</v>
      </c>
      <c r="B57" s="16" t="s">
        <v>196</v>
      </c>
      <c r="C57" s="16" t="s">
        <v>178</v>
      </c>
      <c r="D57" s="16" t="s">
        <v>10</v>
      </c>
      <c r="E57" s="16" t="s">
        <v>53</v>
      </c>
      <c r="F57" s="35" t="s">
        <v>247</v>
      </c>
      <c r="G57" s="14">
        <v>22000</v>
      </c>
      <c r="H57" s="31">
        <v>0</v>
      </c>
      <c r="I57" s="14">
        <v>22000</v>
      </c>
      <c r="J57" s="14">
        <f t="shared" si="6"/>
        <v>631.4</v>
      </c>
      <c r="K57" s="31">
        <v>0</v>
      </c>
      <c r="L57" s="14">
        <f t="shared" si="9"/>
        <v>668.8</v>
      </c>
      <c r="M57" s="14">
        <v>1375.12</v>
      </c>
      <c r="N57" s="14">
        <f t="shared" si="7"/>
        <v>2675.3199999999997</v>
      </c>
      <c r="O57" s="13">
        <f t="shared" si="8"/>
        <v>19324.68</v>
      </c>
    </row>
    <row r="58" spans="1:15" s="86" customFormat="1" ht="36.75" customHeight="1" x14ac:dyDescent="0.2">
      <c r="A58" s="85">
        <f t="shared" si="5"/>
        <v>49</v>
      </c>
      <c r="B58" s="16" t="s">
        <v>233</v>
      </c>
      <c r="C58" s="16" t="s">
        <v>178</v>
      </c>
      <c r="D58" s="16" t="s">
        <v>10</v>
      </c>
      <c r="E58" s="16" t="s">
        <v>53</v>
      </c>
      <c r="F58" s="35" t="s">
        <v>247</v>
      </c>
      <c r="G58" s="14">
        <v>20000</v>
      </c>
      <c r="H58" s="31">
        <v>0</v>
      </c>
      <c r="I58" s="14">
        <v>20000</v>
      </c>
      <c r="J58" s="14">
        <f t="shared" si="6"/>
        <v>574</v>
      </c>
      <c r="K58" s="14">
        <v>0</v>
      </c>
      <c r="L58" s="14">
        <f t="shared" si="9"/>
        <v>608</v>
      </c>
      <c r="M58" s="14">
        <v>25</v>
      </c>
      <c r="N58" s="14">
        <f t="shared" si="7"/>
        <v>1207</v>
      </c>
      <c r="O58" s="13">
        <f t="shared" si="8"/>
        <v>18793</v>
      </c>
    </row>
    <row r="59" spans="1:15" s="86" customFormat="1" ht="36.75" customHeight="1" x14ac:dyDescent="0.2">
      <c r="A59" s="85">
        <f t="shared" si="5"/>
        <v>50</v>
      </c>
      <c r="B59" s="16" t="s">
        <v>33</v>
      </c>
      <c r="C59" s="16" t="s">
        <v>178</v>
      </c>
      <c r="D59" s="16" t="s">
        <v>10</v>
      </c>
      <c r="E59" s="16" t="s">
        <v>55</v>
      </c>
      <c r="F59" s="35" t="s">
        <v>247</v>
      </c>
      <c r="G59" s="14">
        <v>22000</v>
      </c>
      <c r="H59" s="31">
        <v>0</v>
      </c>
      <c r="I59" s="14">
        <v>22000</v>
      </c>
      <c r="J59" s="14">
        <f t="shared" si="6"/>
        <v>631.4</v>
      </c>
      <c r="K59" s="31">
        <v>0</v>
      </c>
      <c r="L59" s="14">
        <f t="shared" si="9"/>
        <v>668.8</v>
      </c>
      <c r="M59" s="14">
        <v>125</v>
      </c>
      <c r="N59" s="14">
        <f t="shared" si="7"/>
        <v>1425.1999999999998</v>
      </c>
      <c r="O59" s="13">
        <f t="shared" si="8"/>
        <v>20574.8</v>
      </c>
    </row>
    <row r="60" spans="1:15" s="86" customFormat="1" ht="36.75" customHeight="1" x14ac:dyDescent="0.2">
      <c r="A60" s="85">
        <f t="shared" si="5"/>
        <v>51</v>
      </c>
      <c r="B60" s="16" t="s">
        <v>67</v>
      </c>
      <c r="C60" s="16" t="s">
        <v>178</v>
      </c>
      <c r="D60" s="16" t="s">
        <v>68</v>
      </c>
      <c r="E60" s="16" t="s">
        <v>55</v>
      </c>
      <c r="F60" s="35" t="s">
        <v>247</v>
      </c>
      <c r="G60" s="14">
        <v>22000</v>
      </c>
      <c r="H60" s="31">
        <v>0</v>
      </c>
      <c r="I60" s="14">
        <v>22000</v>
      </c>
      <c r="J60" s="14">
        <f t="shared" si="6"/>
        <v>631.4</v>
      </c>
      <c r="K60" s="31">
        <v>0</v>
      </c>
      <c r="L60" s="14">
        <f t="shared" si="9"/>
        <v>668.8</v>
      </c>
      <c r="M60" s="14">
        <v>2887.98</v>
      </c>
      <c r="N60" s="14">
        <f t="shared" si="7"/>
        <v>4188.18</v>
      </c>
      <c r="O60" s="13">
        <f t="shared" si="8"/>
        <v>17811.82</v>
      </c>
    </row>
    <row r="61" spans="1:15" s="86" customFormat="1" ht="36.75" customHeight="1" x14ac:dyDescent="0.2">
      <c r="A61" s="85">
        <f t="shared" si="5"/>
        <v>52</v>
      </c>
      <c r="B61" s="16" t="s">
        <v>234</v>
      </c>
      <c r="C61" s="16" t="s">
        <v>178</v>
      </c>
      <c r="D61" s="16" t="s">
        <v>235</v>
      </c>
      <c r="E61" s="16" t="s">
        <v>55</v>
      </c>
      <c r="F61" s="35" t="s">
        <v>247</v>
      </c>
      <c r="G61" s="14">
        <v>20500</v>
      </c>
      <c r="H61" s="31">
        <v>0</v>
      </c>
      <c r="I61" s="14">
        <v>20500</v>
      </c>
      <c r="J61" s="14">
        <f t="shared" si="6"/>
        <v>588.35</v>
      </c>
      <c r="K61" s="31">
        <v>0</v>
      </c>
      <c r="L61" s="14">
        <f t="shared" si="9"/>
        <v>623.20000000000005</v>
      </c>
      <c r="M61" s="14">
        <v>25</v>
      </c>
      <c r="N61" s="14">
        <f t="shared" si="7"/>
        <v>1236.5500000000002</v>
      </c>
      <c r="O61" s="13">
        <f t="shared" si="8"/>
        <v>19263.45</v>
      </c>
    </row>
    <row r="62" spans="1:15" s="86" customFormat="1" ht="36.75" customHeight="1" x14ac:dyDescent="0.2">
      <c r="A62" s="85">
        <f t="shared" si="5"/>
        <v>53</v>
      </c>
      <c r="B62" s="16" t="s">
        <v>229</v>
      </c>
      <c r="C62" s="16" t="s">
        <v>178</v>
      </c>
      <c r="D62" s="16" t="s">
        <v>103</v>
      </c>
      <c r="E62" s="16" t="s">
        <v>53</v>
      </c>
      <c r="F62" s="35" t="s">
        <v>247</v>
      </c>
      <c r="G62" s="14">
        <v>16500</v>
      </c>
      <c r="H62" s="31">
        <v>0</v>
      </c>
      <c r="I62" s="14">
        <v>16500</v>
      </c>
      <c r="J62" s="14">
        <f t="shared" si="6"/>
        <v>473.55</v>
      </c>
      <c r="K62" s="31">
        <v>0</v>
      </c>
      <c r="L62" s="14">
        <f t="shared" si="9"/>
        <v>501.6</v>
      </c>
      <c r="M62" s="14">
        <v>1375.12</v>
      </c>
      <c r="N62" s="14">
        <f t="shared" si="7"/>
        <v>2350.27</v>
      </c>
      <c r="O62" s="13">
        <f t="shared" si="8"/>
        <v>14149.73</v>
      </c>
    </row>
    <row r="63" spans="1:15" s="86" customFormat="1" ht="36.75" customHeight="1" x14ac:dyDescent="0.2">
      <c r="A63" s="85">
        <f t="shared" si="5"/>
        <v>54</v>
      </c>
      <c r="B63" s="16" t="s">
        <v>101</v>
      </c>
      <c r="C63" s="16" t="s">
        <v>178</v>
      </c>
      <c r="D63" s="16" t="s">
        <v>17</v>
      </c>
      <c r="E63" s="16" t="s">
        <v>55</v>
      </c>
      <c r="F63" s="35" t="s">
        <v>246</v>
      </c>
      <c r="G63" s="14">
        <v>16500</v>
      </c>
      <c r="H63" s="31">
        <v>0</v>
      </c>
      <c r="I63" s="14">
        <v>16500</v>
      </c>
      <c r="J63" s="14">
        <f t="shared" si="6"/>
        <v>473.55</v>
      </c>
      <c r="K63" s="31">
        <v>0</v>
      </c>
      <c r="L63" s="14">
        <f t="shared" si="9"/>
        <v>501.6</v>
      </c>
      <c r="M63" s="14">
        <v>985</v>
      </c>
      <c r="N63" s="14">
        <f t="shared" si="7"/>
        <v>1960.15</v>
      </c>
      <c r="O63" s="13">
        <f t="shared" si="8"/>
        <v>14539.85</v>
      </c>
    </row>
    <row r="64" spans="1:15" s="86" customFormat="1" ht="36.75" customHeight="1" x14ac:dyDescent="0.2">
      <c r="A64" s="85">
        <f t="shared" si="5"/>
        <v>55</v>
      </c>
      <c r="B64" s="16" t="s">
        <v>34</v>
      </c>
      <c r="C64" s="16" t="s">
        <v>178</v>
      </c>
      <c r="D64" s="16" t="s">
        <v>17</v>
      </c>
      <c r="E64" s="16" t="s">
        <v>55</v>
      </c>
      <c r="F64" s="35" t="s">
        <v>246</v>
      </c>
      <c r="G64" s="14">
        <v>16500</v>
      </c>
      <c r="H64" s="31">
        <v>0</v>
      </c>
      <c r="I64" s="14">
        <v>16500</v>
      </c>
      <c r="J64" s="14">
        <f t="shared" si="6"/>
        <v>473.55</v>
      </c>
      <c r="K64" s="31">
        <v>0</v>
      </c>
      <c r="L64" s="14">
        <f t="shared" si="9"/>
        <v>501.6</v>
      </c>
      <c r="M64" s="14">
        <v>950</v>
      </c>
      <c r="N64" s="14">
        <f t="shared" si="7"/>
        <v>1925.15</v>
      </c>
      <c r="O64" s="13">
        <f t="shared" si="8"/>
        <v>14574.85</v>
      </c>
    </row>
    <row r="65" spans="1:15" s="86" customFormat="1" ht="36.75" customHeight="1" x14ac:dyDescent="0.2">
      <c r="A65" s="85">
        <f t="shared" si="5"/>
        <v>56</v>
      </c>
      <c r="B65" s="16" t="s">
        <v>198</v>
      </c>
      <c r="C65" s="16" t="s">
        <v>178</v>
      </c>
      <c r="D65" s="16" t="s">
        <v>17</v>
      </c>
      <c r="E65" s="16" t="s">
        <v>55</v>
      </c>
      <c r="F65" s="35" t="s">
        <v>246</v>
      </c>
      <c r="G65" s="14">
        <v>16500</v>
      </c>
      <c r="H65" s="31">
        <v>0</v>
      </c>
      <c r="I65" s="14">
        <v>16500</v>
      </c>
      <c r="J65" s="14">
        <f t="shared" si="6"/>
        <v>473.55</v>
      </c>
      <c r="K65" s="31">
        <v>0</v>
      </c>
      <c r="L65" s="14">
        <f t="shared" si="9"/>
        <v>501.6</v>
      </c>
      <c r="M65" s="14">
        <v>2150</v>
      </c>
      <c r="N65" s="14">
        <f t="shared" si="7"/>
        <v>3125.15</v>
      </c>
      <c r="O65" s="13">
        <f t="shared" si="8"/>
        <v>13374.85</v>
      </c>
    </row>
    <row r="66" spans="1:15" s="86" customFormat="1" ht="36.75" customHeight="1" x14ac:dyDescent="0.2">
      <c r="A66" s="85">
        <f t="shared" si="5"/>
        <v>57</v>
      </c>
      <c r="B66" s="16" t="s">
        <v>31</v>
      </c>
      <c r="C66" s="16" t="s">
        <v>178</v>
      </c>
      <c r="D66" s="16" t="s">
        <v>17</v>
      </c>
      <c r="E66" s="16" t="s">
        <v>55</v>
      </c>
      <c r="F66" s="35" t="s">
        <v>246</v>
      </c>
      <c r="G66" s="14">
        <v>16500</v>
      </c>
      <c r="H66" s="31">
        <v>0</v>
      </c>
      <c r="I66" s="14">
        <v>16500</v>
      </c>
      <c r="J66" s="14">
        <f t="shared" si="6"/>
        <v>473.55</v>
      </c>
      <c r="K66" s="31">
        <v>0</v>
      </c>
      <c r="L66" s="14">
        <f t="shared" si="9"/>
        <v>501.6</v>
      </c>
      <c r="M66" s="14">
        <v>125</v>
      </c>
      <c r="N66" s="14">
        <f t="shared" si="7"/>
        <v>1100.1500000000001</v>
      </c>
      <c r="O66" s="13">
        <f t="shared" si="8"/>
        <v>15399.85</v>
      </c>
    </row>
    <row r="67" spans="1:15" s="86" customFormat="1" ht="36.75" customHeight="1" x14ac:dyDescent="0.2">
      <c r="A67" s="85">
        <f t="shared" si="5"/>
        <v>58</v>
      </c>
      <c r="B67" s="16" t="s">
        <v>248</v>
      </c>
      <c r="C67" s="16" t="s">
        <v>178</v>
      </c>
      <c r="D67" s="16" t="s">
        <v>17</v>
      </c>
      <c r="E67" s="16" t="s">
        <v>55</v>
      </c>
      <c r="F67" s="35" t="s">
        <v>246</v>
      </c>
      <c r="G67" s="14">
        <v>16500</v>
      </c>
      <c r="H67" s="31">
        <v>0</v>
      </c>
      <c r="I67" s="14">
        <v>16500</v>
      </c>
      <c r="J67" s="14">
        <f t="shared" si="6"/>
        <v>473.55</v>
      </c>
      <c r="K67" s="31">
        <v>0</v>
      </c>
      <c r="L67" s="14">
        <f t="shared" si="9"/>
        <v>501.6</v>
      </c>
      <c r="M67" s="14">
        <v>25</v>
      </c>
      <c r="N67" s="14">
        <f t="shared" si="7"/>
        <v>1000.1500000000001</v>
      </c>
      <c r="O67" s="13">
        <f t="shared" si="8"/>
        <v>15499.85</v>
      </c>
    </row>
    <row r="68" spans="1:15" s="86" customFormat="1" ht="36.75" customHeight="1" x14ac:dyDescent="0.2">
      <c r="A68" s="85">
        <f t="shared" si="5"/>
        <v>59</v>
      </c>
      <c r="B68" s="16" t="s">
        <v>257</v>
      </c>
      <c r="C68" s="16" t="s">
        <v>178</v>
      </c>
      <c r="D68" s="16" t="s">
        <v>17</v>
      </c>
      <c r="E68" s="16" t="s">
        <v>55</v>
      </c>
      <c r="F68" s="35" t="s">
        <v>247</v>
      </c>
      <c r="G68" s="14">
        <v>16500</v>
      </c>
      <c r="H68" s="31">
        <v>0</v>
      </c>
      <c r="I68" s="14">
        <v>16500</v>
      </c>
      <c r="J68" s="14">
        <f t="shared" si="6"/>
        <v>473.55</v>
      </c>
      <c r="K68" s="31">
        <v>0</v>
      </c>
      <c r="L68" s="14">
        <f t="shared" si="9"/>
        <v>501.6</v>
      </c>
      <c r="M68" s="14">
        <v>25</v>
      </c>
      <c r="N68" s="14">
        <f t="shared" si="7"/>
        <v>1000.1500000000001</v>
      </c>
      <c r="O68" s="13">
        <f t="shared" si="8"/>
        <v>15499.85</v>
      </c>
    </row>
    <row r="69" spans="1:15" s="86" customFormat="1" ht="36.75" customHeight="1" x14ac:dyDescent="0.2">
      <c r="A69" s="85">
        <f t="shared" si="5"/>
        <v>60</v>
      </c>
      <c r="B69" s="16" t="s">
        <v>118</v>
      </c>
      <c r="C69" s="16" t="s">
        <v>189</v>
      </c>
      <c r="D69" s="16" t="s">
        <v>209</v>
      </c>
      <c r="E69" s="16" t="s">
        <v>52</v>
      </c>
      <c r="F69" s="35" t="s">
        <v>246</v>
      </c>
      <c r="G69" s="14">
        <v>45000</v>
      </c>
      <c r="H69" s="31">
        <v>0</v>
      </c>
      <c r="I69" s="14">
        <v>45000</v>
      </c>
      <c r="J69" s="14">
        <f t="shared" si="6"/>
        <v>1291.5</v>
      </c>
      <c r="K69" s="14">
        <v>1148.33</v>
      </c>
      <c r="L69" s="14">
        <f t="shared" si="9"/>
        <v>1368</v>
      </c>
      <c r="M69" s="14">
        <v>1468.5</v>
      </c>
      <c r="N69" s="14">
        <f t="shared" si="7"/>
        <v>5276.33</v>
      </c>
      <c r="O69" s="13">
        <f t="shared" si="8"/>
        <v>39723.67</v>
      </c>
    </row>
    <row r="70" spans="1:15" s="86" customFormat="1" ht="36.75" customHeight="1" x14ac:dyDescent="0.2">
      <c r="A70" s="85">
        <f t="shared" si="5"/>
        <v>61</v>
      </c>
      <c r="B70" s="16" t="s">
        <v>163</v>
      </c>
      <c r="C70" s="16" t="s">
        <v>189</v>
      </c>
      <c r="D70" s="16" t="s">
        <v>210</v>
      </c>
      <c r="E70" s="16" t="s">
        <v>52</v>
      </c>
      <c r="F70" s="35" t="s">
        <v>246</v>
      </c>
      <c r="G70" s="14">
        <v>50000</v>
      </c>
      <c r="H70" s="14">
        <v>0</v>
      </c>
      <c r="I70" s="14">
        <v>50000</v>
      </c>
      <c r="J70" s="14">
        <f t="shared" si="6"/>
        <v>1435</v>
      </c>
      <c r="K70" s="14">
        <v>1651.48</v>
      </c>
      <c r="L70" s="14">
        <f t="shared" si="9"/>
        <v>1520</v>
      </c>
      <c r="M70" s="14">
        <v>1375.12</v>
      </c>
      <c r="N70" s="14">
        <f t="shared" si="7"/>
        <v>5981.5999999999995</v>
      </c>
      <c r="O70" s="13">
        <f t="shared" si="8"/>
        <v>44018.400000000001</v>
      </c>
    </row>
    <row r="71" spans="1:15" s="86" customFormat="1" ht="36.75" customHeight="1" x14ac:dyDescent="0.2">
      <c r="A71" s="85">
        <f t="shared" si="5"/>
        <v>62</v>
      </c>
      <c r="B71" s="16" t="s">
        <v>236</v>
      </c>
      <c r="C71" s="16" t="s">
        <v>189</v>
      </c>
      <c r="D71" s="16" t="s">
        <v>240</v>
      </c>
      <c r="E71" s="16" t="s">
        <v>65</v>
      </c>
      <c r="F71" s="35" t="s">
        <v>246</v>
      </c>
      <c r="G71" s="14">
        <v>90000</v>
      </c>
      <c r="H71" s="31">
        <v>0</v>
      </c>
      <c r="I71" s="14">
        <v>90000</v>
      </c>
      <c r="J71" s="14">
        <f t="shared" si="6"/>
        <v>2583</v>
      </c>
      <c r="K71" s="14">
        <v>9753.1200000000008</v>
      </c>
      <c r="L71" s="14">
        <f t="shared" si="9"/>
        <v>2736</v>
      </c>
      <c r="M71" s="14">
        <v>3765</v>
      </c>
      <c r="N71" s="14">
        <f t="shared" si="7"/>
        <v>18837.120000000003</v>
      </c>
      <c r="O71" s="13">
        <f t="shared" si="8"/>
        <v>71162.880000000005</v>
      </c>
    </row>
    <row r="72" spans="1:15" s="86" customFormat="1" ht="36.75" customHeight="1" x14ac:dyDescent="0.2">
      <c r="A72" s="85">
        <f t="shared" si="5"/>
        <v>63</v>
      </c>
      <c r="B72" s="16" t="s">
        <v>81</v>
      </c>
      <c r="C72" s="16" t="s">
        <v>189</v>
      </c>
      <c r="D72" s="16" t="s">
        <v>113</v>
      </c>
      <c r="E72" s="16" t="s">
        <v>52</v>
      </c>
      <c r="F72" s="35" t="s">
        <v>246</v>
      </c>
      <c r="G72" s="14">
        <v>70000</v>
      </c>
      <c r="H72" s="31">
        <v>0</v>
      </c>
      <c r="I72" s="14">
        <v>70000</v>
      </c>
      <c r="J72" s="14">
        <f t="shared" si="6"/>
        <v>2009</v>
      </c>
      <c r="K72" s="14">
        <v>5098.45</v>
      </c>
      <c r="L72" s="14">
        <f t="shared" si="9"/>
        <v>2128</v>
      </c>
      <c r="M72" s="14">
        <v>1475.12</v>
      </c>
      <c r="N72" s="14">
        <f t="shared" si="7"/>
        <v>10710.57</v>
      </c>
      <c r="O72" s="13">
        <f t="shared" si="8"/>
        <v>59289.43</v>
      </c>
    </row>
    <row r="73" spans="1:15" s="86" customFormat="1" ht="36.75" customHeight="1" x14ac:dyDescent="0.2">
      <c r="A73" s="85">
        <f t="shared" si="5"/>
        <v>64</v>
      </c>
      <c r="B73" s="16" t="s">
        <v>96</v>
      </c>
      <c r="C73" s="16" t="s">
        <v>189</v>
      </c>
      <c r="D73" s="16" t="s">
        <v>78</v>
      </c>
      <c r="E73" s="16" t="s">
        <v>52</v>
      </c>
      <c r="F73" s="35" t="s">
        <v>246</v>
      </c>
      <c r="G73" s="14">
        <v>50000</v>
      </c>
      <c r="H73" s="31">
        <v>0</v>
      </c>
      <c r="I73" s="14">
        <v>50000</v>
      </c>
      <c r="J73" s="14">
        <f t="shared" si="6"/>
        <v>1435</v>
      </c>
      <c r="K73" s="14">
        <v>1854</v>
      </c>
      <c r="L73" s="14">
        <f t="shared" si="9"/>
        <v>1520</v>
      </c>
      <c r="M73" s="14">
        <v>125</v>
      </c>
      <c r="N73" s="14">
        <f t="shared" si="7"/>
        <v>4934</v>
      </c>
      <c r="O73" s="13">
        <f t="shared" si="8"/>
        <v>45066</v>
      </c>
    </row>
    <row r="74" spans="1:15" s="86" customFormat="1" ht="36.75" customHeight="1" x14ac:dyDescent="0.2">
      <c r="A74" s="85">
        <f t="shared" si="5"/>
        <v>65</v>
      </c>
      <c r="B74" s="16" t="s">
        <v>45</v>
      </c>
      <c r="C74" s="16" t="s">
        <v>189</v>
      </c>
      <c r="D74" s="16" t="s">
        <v>78</v>
      </c>
      <c r="E74" s="16" t="s">
        <v>52</v>
      </c>
      <c r="F74" s="35" t="s">
        <v>246</v>
      </c>
      <c r="G74" s="14">
        <v>50000</v>
      </c>
      <c r="H74" s="31">
        <v>0</v>
      </c>
      <c r="I74" s="14">
        <v>50000</v>
      </c>
      <c r="J74" s="14">
        <f t="shared" si="6"/>
        <v>1435</v>
      </c>
      <c r="K74" s="14">
        <v>1854</v>
      </c>
      <c r="L74" s="14">
        <f t="shared" si="9"/>
        <v>1520</v>
      </c>
      <c r="M74" s="14">
        <v>125</v>
      </c>
      <c r="N74" s="14">
        <f t="shared" si="7"/>
        <v>4934</v>
      </c>
      <c r="O74" s="13">
        <f t="shared" si="8"/>
        <v>45066</v>
      </c>
    </row>
    <row r="75" spans="1:15" s="86" customFormat="1" ht="36.75" customHeight="1" x14ac:dyDescent="0.2">
      <c r="A75" s="85">
        <f t="shared" si="5"/>
        <v>66</v>
      </c>
      <c r="B75" s="16" t="s">
        <v>37</v>
      </c>
      <c r="C75" s="16" t="s">
        <v>189</v>
      </c>
      <c r="D75" s="16" t="s">
        <v>78</v>
      </c>
      <c r="E75" s="16" t="s">
        <v>52</v>
      </c>
      <c r="F75" s="35" t="s">
        <v>247</v>
      </c>
      <c r="G75" s="14">
        <v>50000</v>
      </c>
      <c r="H75" s="31">
        <v>0</v>
      </c>
      <c r="I75" s="14">
        <v>50000</v>
      </c>
      <c r="J75" s="14">
        <f t="shared" si="6"/>
        <v>1435</v>
      </c>
      <c r="K75" s="14">
        <v>1854</v>
      </c>
      <c r="L75" s="14">
        <f t="shared" si="9"/>
        <v>1520</v>
      </c>
      <c r="M75" s="14">
        <v>125</v>
      </c>
      <c r="N75" s="14">
        <f t="shared" si="7"/>
        <v>4934</v>
      </c>
      <c r="O75" s="13">
        <f t="shared" si="8"/>
        <v>45066</v>
      </c>
    </row>
    <row r="76" spans="1:15" s="86" customFormat="1" ht="36.75" customHeight="1" x14ac:dyDescent="0.2">
      <c r="A76" s="85">
        <f t="shared" si="5"/>
        <v>67</v>
      </c>
      <c r="B76" s="16" t="s">
        <v>88</v>
      </c>
      <c r="C76" s="16" t="s">
        <v>189</v>
      </c>
      <c r="D76" s="16" t="s">
        <v>115</v>
      </c>
      <c r="E76" s="16" t="s">
        <v>52</v>
      </c>
      <c r="F76" s="35" t="s">
        <v>246</v>
      </c>
      <c r="G76" s="14">
        <v>45000</v>
      </c>
      <c r="H76" s="31">
        <v>0</v>
      </c>
      <c r="I76" s="14">
        <v>45000</v>
      </c>
      <c r="J76" s="14">
        <f t="shared" ref="J76:J109" si="10">G76*0.0287</f>
        <v>1291.5</v>
      </c>
      <c r="K76" s="14">
        <v>1148.33</v>
      </c>
      <c r="L76" s="14">
        <f t="shared" si="9"/>
        <v>1368</v>
      </c>
      <c r="M76" s="14">
        <v>125</v>
      </c>
      <c r="N76" s="14">
        <f t="shared" ref="N76:N107" si="11">J76+K76+L76+M76</f>
        <v>3932.83</v>
      </c>
      <c r="O76" s="13">
        <f t="shared" ref="O76:O107" si="12">I76-N76</f>
        <v>41067.17</v>
      </c>
    </row>
    <row r="77" spans="1:15" s="86" customFormat="1" ht="36.75" customHeight="1" x14ac:dyDescent="0.2">
      <c r="A77" s="85">
        <f t="shared" si="5"/>
        <v>68</v>
      </c>
      <c r="B77" s="16" t="s">
        <v>39</v>
      </c>
      <c r="C77" s="16" t="s">
        <v>189</v>
      </c>
      <c r="D77" s="16" t="s">
        <v>115</v>
      </c>
      <c r="E77" s="16" t="s">
        <v>52</v>
      </c>
      <c r="F77" s="35" t="s">
        <v>247</v>
      </c>
      <c r="G77" s="14">
        <v>45000</v>
      </c>
      <c r="H77" s="31">
        <v>0</v>
      </c>
      <c r="I77" s="14">
        <v>45000</v>
      </c>
      <c r="J77" s="14">
        <f t="shared" si="10"/>
        <v>1291.5</v>
      </c>
      <c r="K77" s="14">
        <v>1148.33</v>
      </c>
      <c r="L77" s="14">
        <f t="shared" si="9"/>
        <v>1368</v>
      </c>
      <c r="M77" s="14">
        <v>125</v>
      </c>
      <c r="N77" s="14">
        <f t="shared" si="11"/>
        <v>3932.83</v>
      </c>
      <c r="O77" s="13">
        <f t="shared" si="12"/>
        <v>41067.17</v>
      </c>
    </row>
    <row r="78" spans="1:15" s="86" customFormat="1" ht="36.75" customHeight="1" x14ac:dyDescent="0.2">
      <c r="A78" s="85">
        <f t="shared" si="5"/>
        <v>69</v>
      </c>
      <c r="B78" s="16" t="s">
        <v>23</v>
      </c>
      <c r="C78" s="16" t="s">
        <v>189</v>
      </c>
      <c r="D78" s="16" t="s">
        <v>115</v>
      </c>
      <c r="E78" s="16" t="s">
        <v>52</v>
      </c>
      <c r="F78" s="35" t="s">
        <v>246</v>
      </c>
      <c r="G78" s="14">
        <v>45000</v>
      </c>
      <c r="H78" s="31">
        <v>0</v>
      </c>
      <c r="I78" s="14">
        <v>45000</v>
      </c>
      <c r="J78" s="14">
        <f t="shared" si="10"/>
        <v>1291.5</v>
      </c>
      <c r="K78" s="31">
        <v>945.81</v>
      </c>
      <c r="L78" s="14">
        <f t="shared" si="9"/>
        <v>1368</v>
      </c>
      <c r="M78" s="14">
        <v>1475.12</v>
      </c>
      <c r="N78" s="14">
        <f t="shared" si="11"/>
        <v>5080.43</v>
      </c>
      <c r="O78" s="13">
        <f t="shared" si="12"/>
        <v>39919.57</v>
      </c>
    </row>
    <row r="79" spans="1:15" s="86" customFormat="1" ht="36.75" customHeight="1" x14ac:dyDescent="0.2">
      <c r="A79" s="85">
        <f t="shared" si="5"/>
        <v>70</v>
      </c>
      <c r="B79" s="16" t="s">
        <v>40</v>
      </c>
      <c r="C79" s="16" t="s">
        <v>189</v>
      </c>
      <c r="D79" s="16" t="s">
        <v>115</v>
      </c>
      <c r="E79" s="16" t="s">
        <v>52</v>
      </c>
      <c r="F79" s="35" t="s">
        <v>247</v>
      </c>
      <c r="G79" s="14">
        <v>45000</v>
      </c>
      <c r="H79" s="31">
        <v>0</v>
      </c>
      <c r="I79" s="14">
        <v>45000</v>
      </c>
      <c r="J79" s="14">
        <f t="shared" si="10"/>
        <v>1291.5</v>
      </c>
      <c r="K79" s="31">
        <v>1148.33</v>
      </c>
      <c r="L79" s="14">
        <f t="shared" si="9"/>
        <v>1368</v>
      </c>
      <c r="M79" s="14">
        <v>25</v>
      </c>
      <c r="N79" s="14">
        <f t="shared" si="11"/>
        <v>3832.83</v>
      </c>
      <c r="O79" s="13">
        <f t="shared" si="12"/>
        <v>41167.17</v>
      </c>
    </row>
    <row r="80" spans="1:15" s="86" customFormat="1" ht="36.75" customHeight="1" x14ac:dyDescent="0.2">
      <c r="A80" s="85">
        <f t="shared" si="5"/>
        <v>71</v>
      </c>
      <c r="B80" s="16" t="s">
        <v>41</v>
      </c>
      <c r="C80" s="16" t="s">
        <v>189</v>
      </c>
      <c r="D80" s="16" t="s">
        <v>115</v>
      </c>
      <c r="E80" s="16" t="s">
        <v>52</v>
      </c>
      <c r="F80" s="35" t="s">
        <v>246</v>
      </c>
      <c r="G80" s="14">
        <v>45000</v>
      </c>
      <c r="H80" s="31">
        <v>0</v>
      </c>
      <c r="I80" s="14">
        <v>45000</v>
      </c>
      <c r="J80" s="14">
        <f t="shared" si="10"/>
        <v>1291.5</v>
      </c>
      <c r="K80" s="31">
        <v>945.81</v>
      </c>
      <c r="L80" s="14">
        <f t="shared" si="9"/>
        <v>1368</v>
      </c>
      <c r="M80" s="14">
        <v>1475.12</v>
      </c>
      <c r="N80" s="14">
        <f t="shared" si="11"/>
        <v>5080.43</v>
      </c>
      <c r="O80" s="13">
        <f t="shared" si="12"/>
        <v>39919.57</v>
      </c>
    </row>
    <row r="81" spans="1:16" s="86" customFormat="1" ht="36.75" customHeight="1" x14ac:dyDescent="0.2">
      <c r="A81" s="85">
        <f t="shared" si="5"/>
        <v>72</v>
      </c>
      <c r="B81" s="16" t="s">
        <v>36</v>
      </c>
      <c r="C81" s="16" t="s">
        <v>189</v>
      </c>
      <c r="D81" s="16" t="s">
        <v>115</v>
      </c>
      <c r="E81" s="16" t="s">
        <v>53</v>
      </c>
      <c r="F81" s="35" t="s">
        <v>247</v>
      </c>
      <c r="G81" s="14">
        <v>45000</v>
      </c>
      <c r="H81" s="31">
        <v>0</v>
      </c>
      <c r="I81" s="14">
        <v>45000</v>
      </c>
      <c r="J81" s="14">
        <f t="shared" si="10"/>
        <v>1291.5</v>
      </c>
      <c r="K81" s="31">
        <v>1148.33</v>
      </c>
      <c r="L81" s="14">
        <f t="shared" si="9"/>
        <v>1368</v>
      </c>
      <c r="M81" s="14">
        <v>125</v>
      </c>
      <c r="N81" s="14">
        <f t="shared" si="11"/>
        <v>3932.83</v>
      </c>
      <c r="O81" s="13">
        <f t="shared" si="12"/>
        <v>41067.17</v>
      </c>
    </row>
    <row r="82" spans="1:16" s="86" customFormat="1" ht="36.75" customHeight="1" x14ac:dyDescent="0.2">
      <c r="A82" s="85">
        <f t="shared" si="5"/>
        <v>73</v>
      </c>
      <c r="B82" s="16" t="s">
        <v>150</v>
      </c>
      <c r="C82" s="16" t="s">
        <v>189</v>
      </c>
      <c r="D82" s="16" t="s">
        <v>115</v>
      </c>
      <c r="E82" s="16" t="s">
        <v>53</v>
      </c>
      <c r="F82" s="35" t="s">
        <v>246</v>
      </c>
      <c r="G82" s="14">
        <v>35000</v>
      </c>
      <c r="H82" s="31">
        <v>0</v>
      </c>
      <c r="I82" s="14">
        <v>35000</v>
      </c>
      <c r="J82" s="14">
        <f t="shared" si="10"/>
        <v>1004.5</v>
      </c>
      <c r="K82" s="31">
        <v>0</v>
      </c>
      <c r="L82" s="14">
        <f t="shared" si="9"/>
        <v>1064</v>
      </c>
      <c r="M82" s="14">
        <v>25</v>
      </c>
      <c r="N82" s="14">
        <f t="shared" si="11"/>
        <v>2093.5</v>
      </c>
      <c r="O82" s="13">
        <f t="shared" si="12"/>
        <v>32906.5</v>
      </c>
    </row>
    <row r="83" spans="1:16" s="84" customFormat="1" ht="36.75" customHeight="1" x14ac:dyDescent="0.2">
      <c r="A83" s="85">
        <f t="shared" si="5"/>
        <v>74</v>
      </c>
      <c r="B83" s="16" t="s">
        <v>7</v>
      </c>
      <c r="C83" s="16" t="s">
        <v>217</v>
      </c>
      <c r="D83" s="16" t="s">
        <v>220</v>
      </c>
      <c r="E83" s="16" t="s">
        <v>52</v>
      </c>
      <c r="F83" s="35" t="s">
        <v>247</v>
      </c>
      <c r="G83" s="14">
        <v>150000</v>
      </c>
      <c r="H83" s="31">
        <v>0</v>
      </c>
      <c r="I83" s="14">
        <v>150000</v>
      </c>
      <c r="J83" s="14">
        <f t="shared" si="10"/>
        <v>4305</v>
      </c>
      <c r="K83" s="14">
        <v>23866.62</v>
      </c>
      <c r="L83" s="14">
        <v>4560</v>
      </c>
      <c r="M83" s="14">
        <v>125</v>
      </c>
      <c r="N83" s="14">
        <f t="shared" si="11"/>
        <v>32856.619999999995</v>
      </c>
      <c r="O83" s="13">
        <f t="shared" si="12"/>
        <v>117143.38</v>
      </c>
      <c r="P83" s="83"/>
    </row>
    <row r="84" spans="1:16" s="84" customFormat="1" ht="36.75" customHeight="1" x14ac:dyDescent="0.2">
      <c r="A84" s="85">
        <f t="shared" si="5"/>
        <v>75</v>
      </c>
      <c r="B84" s="16" t="s">
        <v>43</v>
      </c>
      <c r="C84" s="16" t="s">
        <v>217</v>
      </c>
      <c r="D84" s="16" t="s">
        <v>296</v>
      </c>
      <c r="E84" s="16" t="s">
        <v>52</v>
      </c>
      <c r="F84" s="35" t="s">
        <v>247</v>
      </c>
      <c r="G84" s="14">
        <v>80000</v>
      </c>
      <c r="H84" s="31">
        <v>0</v>
      </c>
      <c r="I84" s="14">
        <v>80000</v>
      </c>
      <c r="J84" s="14">
        <f>G84*0.0287</f>
        <v>2296</v>
      </c>
      <c r="K84" s="14">
        <v>7063.34</v>
      </c>
      <c r="L84" s="14">
        <f>G84*0.0304</f>
        <v>2432</v>
      </c>
      <c r="M84" s="14">
        <v>1475.12</v>
      </c>
      <c r="N84" s="14">
        <f>J84+K84+L84+M84</f>
        <v>13266.46</v>
      </c>
      <c r="O84" s="13">
        <f>I84-N84</f>
        <v>66733.540000000008</v>
      </c>
      <c r="P84" s="83"/>
    </row>
    <row r="85" spans="1:16" s="86" customFormat="1" ht="36.75" customHeight="1" x14ac:dyDescent="0.2">
      <c r="A85" s="85">
        <f t="shared" si="5"/>
        <v>76</v>
      </c>
      <c r="B85" s="16" t="s">
        <v>46</v>
      </c>
      <c r="C85" s="16" t="s">
        <v>188</v>
      </c>
      <c r="D85" s="16" t="s">
        <v>80</v>
      </c>
      <c r="E85" s="16" t="s">
        <v>52</v>
      </c>
      <c r="F85" s="35" t="s">
        <v>246</v>
      </c>
      <c r="G85" s="14">
        <v>80000</v>
      </c>
      <c r="H85" s="31">
        <v>0</v>
      </c>
      <c r="I85" s="14">
        <v>80000</v>
      </c>
      <c r="J85" s="14">
        <f t="shared" si="10"/>
        <v>2296</v>
      </c>
      <c r="K85" s="14">
        <v>7400.87</v>
      </c>
      <c r="L85" s="14">
        <f t="shared" ref="L85:L98" si="13">G85*0.0304</f>
        <v>2432</v>
      </c>
      <c r="M85" s="14">
        <v>843</v>
      </c>
      <c r="N85" s="14">
        <f t="shared" si="11"/>
        <v>12971.869999999999</v>
      </c>
      <c r="O85" s="13">
        <f t="shared" si="12"/>
        <v>67028.13</v>
      </c>
    </row>
    <row r="86" spans="1:16" s="86" customFormat="1" ht="36.75" customHeight="1" x14ac:dyDescent="0.2">
      <c r="A86" s="85">
        <f t="shared" si="5"/>
        <v>77</v>
      </c>
      <c r="B86" s="16" t="s">
        <v>108</v>
      </c>
      <c r="C86" s="16" t="s">
        <v>188</v>
      </c>
      <c r="D86" s="16" t="s">
        <v>107</v>
      </c>
      <c r="E86" s="16" t="s">
        <v>53</v>
      </c>
      <c r="F86" s="35" t="s">
        <v>246</v>
      </c>
      <c r="G86" s="14">
        <v>70000</v>
      </c>
      <c r="H86" s="31">
        <v>0</v>
      </c>
      <c r="I86" s="14">
        <v>70000</v>
      </c>
      <c r="J86" s="14">
        <f t="shared" si="10"/>
        <v>2009</v>
      </c>
      <c r="K86" s="14">
        <v>5368.48</v>
      </c>
      <c r="L86" s="14">
        <f t="shared" si="13"/>
        <v>2128</v>
      </c>
      <c r="M86" s="14">
        <v>125</v>
      </c>
      <c r="N86" s="14">
        <f t="shared" si="11"/>
        <v>9630.48</v>
      </c>
      <c r="O86" s="13">
        <f t="shared" si="12"/>
        <v>60369.520000000004</v>
      </c>
    </row>
    <row r="87" spans="1:16" s="86" customFormat="1" ht="36.75" customHeight="1" x14ac:dyDescent="0.2">
      <c r="A87" s="85">
        <f t="shared" si="5"/>
        <v>78</v>
      </c>
      <c r="B87" s="16" t="s">
        <v>47</v>
      </c>
      <c r="C87" s="16" t="s">
        <v>188</v>
      </c>
      <c r="D87" s="16" t="s">
        <v>80</v>
      </c>
      <c r="E87" s="16" t="s">
        <v>52</v>
      </c>
      <c r="F87" s="35" t="s">
        <v>246</v>
      </c>
      <c r="G87" s="14">
        <v>70000</v>
      </c>
      <c r="H87" s="31">
        <v>0</v>
      </c>
      <c r="I87" s="14">
        <v>70000</v>
      </c>
      <c r="J87" s="14">
        <f t="shared" si="10"/>
        <v>2009</v>
      </c>
      <c r="K87" s="14">
        <v>5368.48</v>
      </c>
      <c r="L87" s="14">
        <f t="shared" si="13"/>
        <v>2128</v>
      </c>
      <c r="M87" s="14">
        <v>3625</v>
      </c>
      <c r="N87" s="14">
        <f t="shared" si="11"/>
        <v>13130.48</v>
      </c>
      <c r="O87" s="13">
        <f t="shared" si="12"/>
        <v>56869.520000000004</v>
      </c>
    </row>
    <row r="88" spans="1:16" s="84" customFormat="1" ht="36.75" customHeight="1" x14ac:dyDescent="0.2">
      <c r="A88" s="85">
        <f t="shared" ref="A88:A112" si="14">A87+1</f>
        <v>79</v>
      </c>
      <c r="B88" s="16" t="s">
        <v>79</v>
      </c>
      <c r="C88" s="16" t="s">
        <v>188</v>
      </c>
      <c r="D88" s="16" t="s">
        <v>80</v>
      </c>
      <c r="E88" s="16" t="s">
        <v>52</v>
      </c>
      <c r="F88" s="35" t="s">
        <v>246</v>
      </c>
      <c r="G88" s="14">
        <v>50000</v>
      </c>
      <c r="H88" s="31">
        <v>0</v>
      </c>
      <c r="I88" s="14">
        <v>50000</v>
      </c>
      <c r="J88" s="14">
        <f t="shared" si="10"/>
        <v>1435</v>
      </c>
      <c r="K88" s="14">
        <v>1854</v>
      </c>
      <c r="L88" s="14">
        <f t="shared" si="13"/>
        <v>1520</v>
      </c>
      <c r="M88" s="14">
        <v>125</v>
      </c>
      <c r="N88" s="14">
        <f t="shared" si="11"/>
        <v>4934</v>
      </c>
      <c r="O88" s="13">
        <f t="shared" si="12"/>
        <v>45066</v>
      </c>
      <c r="P88" s="83"/>
    </row>
    <row r="89" spans="1:16" s="86" customFormat="1" ht="36.75" customHeight="1" x14ac:dyDescent="0.2">
      <c r="A89" s="85">
        <f t="shared" si="14"/>
        <v>80</v>
      </c>
      <c r="B89" s="16" t="s">
        <v>82</v>
      </c>
      <c r="C89" s="16" t="s">
        <v>188</v>
      </c>
      <c r="D89" s="16" t="s">
        <v>80</v>
      </c>
      <c r="E89" s="16" t="s">
        <v>52</v>
      </c>
      <c r="F89" s="35" t="s">
        <v>246</v>
      </c>
      <c r="G89" s="14">
        <v>50000</v>
      </c>
      <c r="H89" s="31">
        <v>0</v>
      </c>
      <c r="I89" s="14">
        <v>50000</v>
      </c>
      <c r="J89" s="14">
        <f t="shared" si="10"/>
        <v>1435</v>
      </c>
      <c r="K89" s="14">
        <v>1854</v>
      </c>
      <c r="L89" s="14">
        <f t="shared" si="13"/>
        <v>1520</v>
      </c>
      <c r="M89" s="14">
        <v>843</v>
      </c>
      <c r="N89" s="14">
        <f t="shared" si="11"/>
        <v>5652</v>
      </c>
      <c r="O89" s="13">
        <f t="shared" si="12"/>
        <v>44348</v>
      </c>
    </row>
    <row r="90" spans="1:16" s="86" customFormat="1" ht="36.75" customHeight="1" x14ac:dyDescent="0.2">
      <c r="A90" s="85">
        <f t="shared" si="14"/>
        <v>81</v>
      </c>
      <c r="B90" s="16" t="s">
        <v>83</v>
      </c>
      <c r="C90" s="16" t="s">
        <v>188</v>
      </c>
      <c r="D90" s="16" t="s">
        <v>80</v>
      </c>
      <c r="E90" s="16" t="s">
        <v>52</v>
      </c>
      <c r="F90" s="35" t="s">
        <v>246</v>
      </c>
      <c r="G90" s="14">
        <v>50000</v>
      </c>
      <c r="H90" s="31">
        <v>0</v>
      </c>
      <c r="I90" s="14">
        <v>50000</v>
      </c>
      <c r="J90" s="14">
        <f t="shared" si="10"/>
        <v>1435</v>
      </c>
      <c r="K90" s="14">
        <v>1854</v>
      </c>
      <c r="L90" s="14">
        <f t="shared" si="13"/>
        <v>1520</v>
      </c>
      <c r="M90" s="14">
        <v>125</v>
      </c>
      <c r="N90" s="14">
        <f t="shared" si="11"/>
        <v>4934</v>
      </c>
      <c r="O90" s="13">
        <f t="shared" si="12"/>
        <v>45066</v>
      </c>
    </row>
    <row r="91" spans="1:16" s="86" customFormat="1" ht="36.75" customHeight="1" x14ac:dyDescent="0.2">
      <c r="A91" s="85">
        <f t="shared" si="14"/>
        <v>82</v>
      </c>
      <c r="B91" s="16" t="s">
        <v>84</v>
      </c>
      <c r="C91" s="16" t="s">
        <v>188</v>
      </c>
      <c r="D91" s="16" t="s">
        <v>80</v>
      </c>
      <c r="E91" s="16" t="s">
        <v>52</v>
      </c>
      <c r="F91" s="35" t="s">
        <v>246</v>
      </c>
      <c r="G91" s="14">
        <v>50000</v>
      </c>
      <c r="H91" s="31">
        <v>0</v>
      </c>
      <c r="I91" s="14">
        <v>50000</v>
      </c>
      <c r="J91" s="14">
        <f t="shared" si="10"/>
        <v>1435</v>
      </c>
      <c r="K91" s="14">
        <v>1651.48</v>
      </c>
      <c r="L91" s="14">
        <f t="shared" si="13"/>
        <v>1520</v>
      </c>
      <c r="M91" s="14">
        <v>1475.12</v>
      </c>
      <c r="N91" s="14">
        <f t="shared" si="11"/>
        <v>6081.5999999999995</v>
      </c>
      <c r="O91" s="13">
        <f t="shared" si="12"/>
        <v>43918.400000000001</v>
      </c>
    </row>
    <row r="92" spans="1:16" s="86" customFormat="1" ht="36.75" customHeight="1" x14ac:dyDescent="0.2">
      <c r="A92" s="85">
        <f t="shared" si="14"/>
        <v>83</v>
      </c>
      <c r="B92" s="16" t="s">
        <v>119</v>
      </c>
      <c r="C92" s="16" t="s">
        <v>188</v>
      </c>
      <c r="D92" s="16" t="s">
        <v>80</v>
      </c>
      <c r="E92" s="16" t="s">
        <v>52</v>
      </c>
      <c r="F92" s="35" t="s">
        <v>246</v>
      </c>
      <c r="G92" s="14">
        <v>50000</v>
      </c>
      <c r="H92" s="31">
        <v>0</v>
      </c>
      <c r="I92" s="14">
        <v>50000</v>
      </c>
      <c r="J92" s="14">
        <f t="shared" si="10"/>
        <v>1435</v>
      </c>
      <c r="K92" s="14">
        <v>1854</v>
      </c>
      <c r="L92" s="14">
        <f t="shared" si="13"/>
        <v>1520</v>
      </c>
      <c r="M92" s="14">
        <v>25</v>
      </c>
      <c r="N92" s="14">
        <f t="shared" si="11"/>
        <v>4834</v>
      </c>
      <c r="O92" s="13">
        <f t="shared" si="12"/>
        <v>45166</v>
      </c>
    </row>
    <row r="93" spans="1:16" s="86" customFormat="1" ht="36.75" customHeight="1" x14ac:dyDescent="0.2">
      <c r="A93" s="85">
        <f t="shared" si="14"/>
        <v>84</v>
      </c>
      <c r="B93" s="16" t="s">
        <v>222</v>
      </c>
      <c r="C93" s="16" t="s">
        <v>188</v>
      </c>
      <c r="D93" s="16" t="s">
        <v>126</v>
      </c>
      <c r="E93" s="16" t="s">
        <v>65</v>
      </c>
      <c r="F93" s="35" t="s">
        <v>246</v>
      </c>
      <c r="G93" s="14">
        <v>45000</v>
      </c>
      <c r="H93" s="31">
        <v>0</v>
      </c>
      <c r="I93" s="14">
        <v>45000</v>
      </c>
      <c r="J93" s="14">
        <f t="shared" si="10"/>
        <v>1291.5</v>
      </c>
      <c r="K93" s="14">
        <v>1148.33</v>
      </c>
      <c r="L93" s="14">
        <f t="shared" si="13"/>
        <v>1368</v>
      </c>
      <c r="M93" s="14">
        <v>125</v>
      </c>
      <c r="N93" s="14">
        <f t="shared" si="11"/>
        <v>3932.83</v>
      </c>
      <c r="O93" s="13">
        <f t="shared" si="12"/>
        <v>41067.17</v>
      </c>
    </row>
    <row r="94" spans="1:16" s="84" customFormat="1" ht="36.75" customHeight="1" x14ac:dyDescent="0.2">
      <c r="A94" s="85">
        <f t="shared" si="14"/>
        <v>85</v>
      </c>
      <c r="B94" s="16" t="s">
        <v>28</v>
      </c>
      <c r="C94" s="16" t="s">
        <v>188</v>
      </c>
      <c r="D94" s="16" t="s">
        <v>13</v>
      </c>
      <c r="E94" s="16" t="s">
        <v>53</v>
      </c>
      <c r="F94" s="35" t="s">
        <v>246</v>
      </c>
      <c r="G94" s="14">
        <v>35000</v>
      </c>
      <c r="H94" s="31">
        <v>0</v>
      </c>
      <c r="I94" s="14">
        <v>35000</v>
      </c>
      <c r="J94" s="14">
        <f t="shared" si="10"/>
        <v>1004.5</v>
      </c>
      <c r="K94" s="14">
        <v>0</v>
      </c>
      <c r="L94" s="14">
        <f t="shared" si="13"/>
        <v>1064</v>
      </c>
      <c r="M94" s="14">
        <v>125</v>
      </c>
      <c r="N94" s="14">
        <f t="shared" si="11"/>
        <v>2193.5</v>
      </c>
      <c r="O94" s="13">
        <f t="shared" si="12"/>
        <v>32806.5</v>
      </c>
      <c r="P94" s="83"/>
    </row>
    <row r="95" spans="1:16" s="86" customFormat="1" ht="36.75" customHeight="1" x14ac:dyDescent="0.2">
      <c r="A95" s="85">
        <f t="shared" si="14"/>
        <v>86</v>
      </c>
      <c r="B95" s="16" t="s">
        <v>42</v>
      </c>
      <c r="C95" s="16" t="s">
        <v>190</v>
      </c>
      <c r="D95" s="16" t="s">
        <v>282</v>
      </c>
      <c r="E95" s="16" t="s">
        <v>53</v>
      </c>
      <c r="F95" s="35" t="s">
        <v>246</v>
      </c>
      <c r="G95" s="14">
        <v>110000</v>
      </c>
      <c r="H95" s="31">
        <v>0</v>
      </c>
      <c r="I95" s="14">
        <v>110000</v>
      </c>
      <c r="J95" s="14">
        <f t="shared" si="10"/>
        <v>3157</v>
      </c>
      <c r="K95" s="14">
        <v>14457.62</v>
      </c>
      <c r="L95" s="14">
        <f t="shared" si="13"/>
        <v>3344</v>
      </c>
      <c r="M95" s="14">
        <v>125</v>
      </c>
      <c r="N95" s="14">
        <f t="shared" si="11"/>
        <v>21083.620000000003</v>
      </c>
      <c r="O95" s="13">
        <f t="shared" si="12"/>
        <v>88916.38</v>
      </c>
    </row>
    <row r="96" spans="1:16" s="86" customFormat="1" ht="36.75" customHeight="1" x14ac:dyDescent="0.2">
      <c r="A96" s="85">
        <f t="shared" si="14"/>
        <v>87</v>
      </c>
      <c r="B96" s="16" t="s">
        <v>69</v>
      </c>
      <c r="C96" s="16" t="s">
        <v>190</v>
      </c>
      <c r="D96" s="16" t="s">
        <v>274</v>
      </c>
      <c r="E96" s="16" t="s">
        <v>53</v>
      </c>
      <c r="F96" s="35" t="s">
        <v>247</v>
      </c>
      <c r="G96" s="14">
        <v>65000</v>
      </c>
      <c r="H96" s="31">
        <v>0</v>
      </c>
      <c r="I96" s="14">
        <v>65000</v>
      </c>
      <c r="J96" s="14">
        <f>G96*0.0287</f>
        <v>1865.5</v>
      </c>
      <c r="K96" s="14">
        <v>4157.55</v>
      </c>
      <c r="L96" s="14">
        <f>G96*0.0304</f>
        <v>1976</v>
      </c>
      <c r="M96" s="14">
        <v>1475.12</v>
      </c>
      <c r="N96" s="14">
        <f>J96+K96+L96+M96</f>
        <v>9474.17</v>
      </c>
      <c r="O96" s="13">
        <f>I96-N96</f>
        <v>55525.83</v>
      </c>
    </row>
    <row r="97" spans="1:15" s="86" customFormat="1" ht="36.75" customHeight="1" x14ac:dyDescent="0.2">
      <c r="A97" s="85">
        <f t="shared" si="14"/>
        <v>88</v>
      </c>
      <c r="B97" s="16" t="s">
        <v>211</v>
      </c>
      <c r="C97" s="16" t="s">
        <v>190</v>
      </c>
      <c r="D97" s="16" t="s">
        <v>274</v>
      </c>
      <c r="E97" s="16" t="s">
        <v>53</v>
      </c>
      <c r="F97" s="35" t="s">
        <v>246</v>
      </c>
      <c r="G97" s="14">
        <v>35000</v>
      </c>
      <c r="H97" s="31">
        <v>0</v>
      </c>
      <c r="I97" s="14">
        <v>35000</v>
      </c>
      <c r="J97" s="14">
        <f>G97*0.0287</f>
        <v>1004.5</v>
      </c>
      <c r="K97" s="14">
        <v>0</v>
      </c>
      <c r="L97" s="14">
        <f>G97*0.0304</f>
        <v>1064</v>
      </c>
      <c r="M97" s="14">
        <v>3125</v>
      </c>
      <c r="N97" s="14">
        <f>J97+K97+L97+M97</f>
        <v>5193.5</v>
      </c>
      <c r="O97" s="13">
        <f>I97-N97</f>
        <v>29806.5</v>
      </c>
    </row>
    <row r="98" spans="1:15" s="86" customFormat="1" ht="36.75" customHeight="1" x14ac:dyDescent="0.2">
      <c r="A98" s="85">
        <f t="shared" si="14"/>
        <v>89</v>
      </c>
      <c r="B98" s="16" t="s">
        <v>264</v>
      </c>
      <c r="C98" s="16" t="s">
        <v>190</v>
      </c>
      <c r="D98" s="16" t="s">
        <v>265</v>
      </c>
      <c r="E98" s="16" t="s">
        <v>53</v>
      </c>
      <c r="F98" s="35" t="s">
        <v>246</v>
      </c>
      <c r="G98" s="14">
        <v>35000</v>
      </c>
      <c r="H98" s="31">
        <v>0</v>
      </c>
      <c r="I98" s="14">
        <v>35000</v>
      </c>
      <c r="J98" s="14">
        <f t="shared" si="10"/>
        <v>1004.5</v>
      </c>
      <c r="K98" s="14">
        <v>0</v>
      </c>
      <c r="L98" s="14">
        <f t="shared" si="13"/>
        <v>1064</v>
      </c>
      <c r="M98" s="14">
        <v>25</v>
      </c>
      <c r="N98" s="14">
        <f t="shared" si="11"/>
        <v>2093.5</v>
      </c>
      <c r="O98" s="13">
        <f t="shared" si="12"/>
        <v>32906.5</v>
      </c>
    </row>
    <row r="99" spans="1:15" s="86" customFormat="1" ht="36.75" customHeight="1" x14ac:dyDescent="0.2">
      <c r="A99" s="85">
        <f t="shared" si="14"/>
        <v>90</v>
      </c>
      <c r="B99" s="16" t="s">
        <v>19</v>
      </c>
      <c r="C99" s="16" t="s">
        <v>250</v>
      </c>
      <c r="D99" s="16" t="s">
        <v>72</v>
      </c>
      <c r="E99" s="16" t="s">
        <v>52</v>
      </c>
      <c r="F99" s="35" t="s">
        <v>247</v>
      </c>
      <c r="G99" s="14">
        <v>150000</v>
      </c>
      <c r="H99" s="31">
        <v>0</v>
      </c>
      <c r="I99" s="14">
        <v>150000</v>
      </c>
      <c r="J99" s="14">
        <f t="shared" si="10"/>
        <v>4305</v>
      </c>
      <c r="K99" s="14">
        <v>23529.09</v>
      </c>
      <c r="L99" s="14">
        <v>4560</v>
      </c>
      <c r="M99" s="14">
        <v>1475.12</v>
      </c>
      <c r="N99" s="14">
        <f t="shared" si="11"/>
        <v>33869.21</v>
      </c>
      <c r="O99" s="13">
        <f t="shared" si="12"/>
        <v>116130.79000000001</v>
      </c>
    </row>
    <row r="100" spans="1:15" s="86" customFormat="1" ht="36.75" customHeight="1" x14ac:dyDescent="0.2">
      <c r="A100" s="85">
        <f t="shared" si="14"/>
        <v>91</v>
      </c>
      <c r="B100" s="16" t="s">
        <v>95</v>
      </c>
      <c r="C100" s="16" t="s">
        <v>250</v>
      </c>
      <c r="D100" s="16" t="s">
        <v>22</v>
      </c>
      <c r="E100" s="16" t="s">
        <v>53</v>
      </c>
      <c r="F100" s="35" t="s">
        <v>246</v>
      </c>
      <c r="G100" s="14">
        <v>75000</v>
      </c>
      <c r="H100" s="31">
        <v>0</v>
      </c>
      <c r="I100" s="14">
        <v>75000</v>
      </c>
      <c r="J100" s="14">
        <f t="shared" si="10"/>
        <v>2152.5</v>
      </c>
      <c r="K100" s="14">
        <v>6309.38</v>
      </c>
      <c r="L100" s="14">
        <f t="shared" ref="L100:L109" si="15">G100*0.0304</f>
        <v>2280</v>
      </c>
      <c r="M100" s="14">
        <v>125</v>
      </c>
      <c r="N100" s="14">
        <f t="shared" si="11"/>
        <v>10866.880000000001</v>
      </c>
      <c r="O100" s="13">
        <f t="shared" si="12"/>
        <v>64133.119999999995</v>
      </c>
    </row>
    <row r="101" spans="1:15" s="86" customFormat="1" ht="36.75" customHeight="1" x14ac:dyDescent="0.2">
      <c r="A101" s="85">
        <f t="shared" si="14"/>
        <v>92</v>
      </c>
      <c r="B101" s="16" t="s">
        <v>114</v>
      </c>
      <c r="C101" s="16" t="s">
        <v>250</v>
      </c>
      <c r="D101" s="16" t="s">
        <v>13</v>
      </c>
      <c r="E101" s="16" t="s">
        <v>53</v>
      </c>
      <c r="F101" s="35" t="s">
        <v>246</v>
      </c>
      <c r="G101" s="14">
        <v>30000</v>
      </c>
      <c r="H101" s="31">
        <v>0</v>
      </c>
      <c r="I101" s="14">
        <v>30000</v>
      </c>
      <c r="J101" s="14">
        <f t="shared" si="10"/>
        <v>861</v>
      </c>
      <c r="K101" s="14">
        <v>0</v>
      </c>
      <c r="L101" s="14">
        <f t="shared" si="15"/>
        <v>912</v>
      </c>
      <c r="M101" s="14">
        <v>1475.12</v>
      </c>
      <c r="N101" s="14">
        <f t="shared" si="11"/>
        <v>3248.12</v>
      </c>
      <c r="O101" s="13">
        <f t="shared" si="12"/>
        <v>26751.88</v>
      </c>
    </row>
    <row r="102" spans="1:15" s="86" customFormat="1" ht="36.75" customHeight="1" x14ac:dyDescent="0.2">
      <c r="A102" s="85">
        <f t="shared" si="14"/>
        <v>93</v>
      </c>
      <c r="B102" s="16" t="s">
        <v>111</v>
      </c>
      <c r="C102" s="16" t="s">
        <v>250</v>
      </c>
      <c r="D102" s="16" t="s">
        <v>13</v>
      </c>
      <c r="E102" s="16" t="s">
        <v>53</v>
      </c>
      <c r="F102" s="35" t="s">
        <v>247</v>
      </c>
      <c r="G102" s="14">
        <v>35000</v>
      </c>
      <c r="H102" s="31">
        <v>0</v>
      </c>
      <c r="I102" s="14">
        <v>35000</v>
      </c>
      <c r="J102" s="14">
        <f t="shared" si="10"/>
        <v>1004.5</v>
      </c>
      <c r="K102" s="14">
        <v>0</v>
      </c>
      <c r="L102" s="14">
        <f t="shared" si="15"/>
        <v>1064</v>
      </c>
      <c r="M102" s="14">
        <v>125</v>
      </c>
      <c r="N102" s="14">
        <f t="shared" si="11"/>
        <v>2193.5</v>
      </c>
      <c r="O102" s="13">
        <f t="shared" si="12"/>
        <v>32806.5</v>
      </c>
    </row>
    <row r="103" spans="1:15" s="86" customFormat="1" ht="36.75" customHeight="1" x14ac:dyDescent="0.2">
      <c r="A103" s="85">
        <f t="shared" si="14"/>
        <v>94</v>
      </c>
      <c r="B103" s="16" t="s">
        <v>15</v>
      </c>
      <c r="C103" s="16" t="s">
        <v>250</v>
      </c>
      <c r="D103" s="16" t="s">
        <v>16</v>
      </c>
      <c r="E103" s="16" t="s">
        <v>52</v>
      </c>
      <c r="F103" s="35" t="s">
        <v>246</v>
      </c>
      <c r="G103" s="14">
        <v>45000</v>
      </c>
      <c r="H103" s="31">
        <v>0</v>
      </c>
      <c r="I103" s="14">
        <v>45000</v>
      </c>
      <c r="J103" s="14">
        <f t="shared" si="10"/>
        <v>1291.5</v>
      </c>
      <c r="K103" s="14">
        <v>1148.33</v>
      </c>
      <c r="L103" s="14">
        <f t="shared" si="15"/>
        <v>1368</v>
      </c>
      <c r="M103" s="14">
        <v>3150</v>
      </c>
      <c r="N103" s="14">
        <f t="shared" si="11"/>
        <v>6957.83</v>
      </c>
      <c r="O103" s="13">
        <f t="shared" si="12"/>
        <v>38042.17</v>
      </c>
    </row>
    <row r="104" spans="1:15" s="86" customFormat="1" ht="36.75" customHeight="1" x14ac:dyDescent="0.2">
      <c r="A104" s="85">
        <f t="shared" si="14"/>
        <v>95</v>
      </c>
      <c r="B104" s="16" t="s">
        <v>21</v>
      </c>
      <c r="C104" s="16" t="s">
        <v>250</v>
      </c>
      <c r="D104" s="16" t="s">
        <v>10</v>
      </c>
      <c r="E104" s="16" t="s">
        <v>55</v>
      </c>
      <c r="F104" s="35" t="s">
        <v>247</v>
      </c>
      <c r="G104" s="14">
        <v>22000</v>
      </c>
      <c r="H104" s="31">
        <v>0</v>
      </c>
      <c r="I104" s="14">
        <v>22000</v>
      </c>
      <c r="J104" s="14">
        <f t="shared" si="10"/>
        <v>631.4</v>
      </c>
      <c r="K104" s="31">
        <v>0</v>
      </c>
      <c r="L104" s="14">
        <f t="shared" si="15"/>
        <v>668.8</v>
      </c>
      <c r="M104" s="14">
        <v>125</v>
      </c>
      <c r="N104" s="14">
        <f t="shared" si="11"/>
        <v>1425.1999999999998</v>
      </c>
      <c r="O104" s="13">
        <f t="shared" si="12"/>
        <v>20574.8</v>
      </c>
    </row>
    <row r="105" spans="1:15" s="86" customFormat="1" ht="36.75" customHeight="1" x14ac:dyDescent="0.2">
      <c r="A105" s="85">
        <f t="shared" si="14"/>
        <v>96</v>
      </c>
      <c r="B105" s="16" t="s">
        <v>18</v>
      </c>
      <c r="C105" s="16" t="s">
        <v>250</v>
      </c>
      <c r="D105" s="16" t="s">
        <v>17</v>
      </c>
      <c r="E105" s="16" t="s">
        <v>55</v>
      </c>
      <c r="F105" s="35" t="s">
        <v>246</v>
      </c>
      <c r="G105" s="14">
        <v>16500</v>
      </c>
      <c r="H105" s="31">
        <v>0</v>
      </c>
      <c r="I105" s="14">
        <v>16500</v>
      </c>
      <c r="J105" s="14">
        <f t="shared" si="10"/>
        <v>473.55</v>
      </c>
      <c r="K105" s="31">
        <v>0</v>
      </c>
      <c r="L105" s="14">
        <f t="shared" si="15"/>
        <v>501.6</v>
      </c>
      <c r="M105" s="14">
        <v>125</v>
      </c>
      <c r="N105" s="14">
        <f t="shared" si="11"/>
        <v>1100.1500000000001</v>
      </c>
      <c r="O105" s="13">
        <f t="shared" si="12"/>
        <v>15399.85</v>
      </c>
    </row>
    <row r="106" spans="1:15" s="86" customFormat="1" ht="36.75" customHeight="1" x14ac:dyDescent="0.2">
      <c r="A106" s="85">
        <f t="shared" si="14"/>
        <v>97</v>
      </c>
      <c r="B106" s="16" t="s">
        <v>219</v>
      </c>
      <c r="C106" s="16" t="s">
        <v>201</v>
      </c>
      <c r="D106" s="16" t="s">
        <v>35</v>
      </c>
      <c r="E106" s="16" t="s">
        <v>65</v>
      </c>
      <c r="F106" s="35" t="s">
        <v>247</v>
      </c>
      <c r="G106" s="14">
        <v>70000</v>
      </c>
      <c r="H106" s="31">
        <v>0</v>
      </c>
      <c r="I106" s="14">
        <v>70000</v>
      </c>
      <c r="J106" s="14">
        <f t="shared" si="10"/>
        <v>2009</v>
      </c>
      <c r="K106" s="14">
        <v>5368.48</v>
      </c>
      <c r="L106" s="14">
        <f t="shared" si="15"/>
        <v>2128</v>
      </c>
      <c r="M106" s="14">
        <v>25</v>
      </c>
      <c r="N106" s="14">
        <f t="shared" si="11"/>
        <v>9530.48</v>
      </c>
      <c r="O106" s="13">
        <f t="shared" si="12"/>
        <v>60469.520000000004</v>
      </c>
    </row>
    <row r="107" spans="1:15" s="86" customFormat="1" ht="36.75" customHeight="1" x14ac:dyDescent="0.2">
      <c r="A107" s="85">
        <f t="shared" si="14"/>
        <v>98</v>
      </c>
      <c r="B107" s="16" t="s">
        <v>199</v>
      </c>
      <c r="C107" s="16" t="s">
        <v>201</v>
      </c>
      <c r="D107" s="16" t="s">
        <v>13</v>
      </c>
      <c r="E107" s="16" t="s">
        <v>53</v>
      </c>
      <c r="F107" s="35" t="s">
        <v>246</v>
      </c>
      <c r="G107" s="14">
        <v>35000</v>
      </c>
      <c r="H107" s="31">
        <v>0</v>
      </c>
      <c r="I107" s="14">
        <v>35000</v>
      </c>
      <c r="J107" s="14">
        <f t="shared" si="10"/>
        <v>1004.5</v>
      </c>
      <c r="K107" s="31">
        <v>0</v>
      </c>
      <c r="L107" s="14">
        <f t="shared" si="15"/>
        <v>1064</v>
      </c>
      <c r="M107" s="14">
        <v>25</v>
      </c>
      <c r="N107" s="14">
        <f t="shared" si="11"/>
        <v>2093.5</v>
      </c>
      <c r="O107" s="13">
        <f t="shared" si="12"/>
        <v>32906.5</v>
      </c>
    </row>
    <row r="108" spans="1:15" s="86" customFormat="1" ht="36.75" customHeight="1" x14ac:dyDescent="0.2">
      <c r="A108" s="85">
        <f t="shared" si="14"/>
        <v>99</v>
      </c>
      <c r="B108" s="16" t="s">
        <v>200</v>
      </c>
      <c r="C108" s="16" t="s">
        <v>201</v>
      </c>
      <c r="D108" s="16" t="s">
        <v>13</v>
      </c>
      <c r="E108" s="16" t="s">
        <v>53</v>
      </c>
      <c r="F108" s="35" t="s">
        <v>246</v>
      </c>
      <c r="G108" s="14">
        <v>30000</v>
      </c>
      <c r="H108" s="31">
        <v>0</v>
      </c>
      <c r="I108" s="14">
        <v>30000</v>
      </c>
      <c r="J108" s="14">
        <f t="shared" si="10"/>
        <v>861</v>
      </c>
      <c r="K108" s="31">
        <v>0</v>
      </c>
      <c r="L108" s="14">
        <f t="shared" si="15"/>
        <v>912</v>
      </c>
      <c r="M108" s="14">
        <v>25</v>
      </c>
      <c r="N108" s="14">
        <f t="shared" ref="N108:N109" si="16">J108+K108+L108+M108</f>
        <v>1798</v>
      </c>
      <c r="O108" s="13">
        <f t="shared" ref="O108:O109" si="17">I108-N108</f>
        <v>28202</v>
      </c>
    </row>
    <row r="109" spans="1:15" s="86" customFormat="1" ht="36.75" customHeight="1" x14ac:dyDescent="0.2">
      <c r="A109" s="85">
        <f t="shared" si="14"/>
        <v>100</v>
      </c>
      <c r="B109" s="16" t="s">
        <v>27</v>
      </c>
      <c r="C109" s="16" t="s">
        <v>193</v>
      </c>
      <c r="D109" s="16" t="s">
        <v>8</v>
      </c>
      <c r="E109" s="16" t="s">
        <v>204</v>
      </c>
      <c r="F109" s="35" t="s">
        <v>247</v>
      </c>
      <c r="G109" s="14">
        <v>0</v>
      </c>
      <c r="H109" s="31">
        <v>0</v>
      </c>
      <c r="I109" s="14">
        <v>0</v>
      </c>
      <c r="J109" s="14">
        <f t="shared" si="10"/>
        <v>0</v>
      </c>
      <c r="K109" s="31">
        <v>0</v>
      </c>
      <c r="L109" s="14">
        <f t="shared" si="15"/>
        <v>0</v>
      </c>
      <c r="M109" s="14">
        <v>0</v>
      </c>
      <c r="N109" s="14">
        <f t="shared" si="16"/>
        <v>0</v>
      </c>
      <c r="O109" s="13">
        <f t="shared" si="17"/>
        <v>0</v>
      </c>
    </row>
    <row r="110" spans="1:15" s="86" customFormat="1" ht="36.75" customHeight="1" x14ac:dyDescent="0.2">
      <c r="A110" s="85">
        <f t="shared" si="14"/>
        <v>101</v>
      </c>
      <c r="B110" s="16" t="s">
        <v>38</v>
      </c>
      <c r="C110" s="16" t="s">
        <v>188</v>
      </c>
      <c r="D110" s="16" t="s">
        <v>80</v>
      </c>
      <c r="E110" s="16" t="s">
        <v>204</v>
      </c>
      <c r="F110" s="35" t="s">
        <v>246</v>
      </c>
      <c r="G110" s="14">
        <v>0</v>
      </c>
      <c r="H110" s="31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3">
        <f t="shared" ref="O110" si="18">I110-N110</f>
        <v>0</v>
      </c>
    </row>
    <row r="111" spans="1:15" s="86" customFormat="1" ht="36.75" customHeight="1" x14ac:dyDescent="0.2">
      <c r="A111" s="85">
        <f t="shared" si="14"/>
        <v>102</v>
      </c>
      <c r="B111" s="16" t="s">
        <v>202</v>
      </c>
      <c r="C111" s="16" t="s">
        <v>56</v>
      </c>
      <c r="D111" s="16" t="s">
        <v>203</v>
      </c>
      <c r="E111" s="16" t="s">
        <v>204</v>
      </c>
      <c r="F111" s="35" t="s">
        <v>246</v>
      </c>
      <c r="G111" s="14">
        <v>0</v>
      </c>
      <c r="H111" s="31">
        <v>0</v>
      </c>
      <c r="I111" s="14">
        <v>0</v>
      </c>
      <c r="J111" s="14">
        <v>0</v>
      </c>
      <c r="K111" s="14">
        <v>0</v>
      </c>
      <c r="L111" s="14">
        <f>G111*0.0304</f>
        <v>0</v>
      </c>
      <c r="M111" s="14">
        <v>0</v>
      </c>
      <c r="N111" s="14">
        <v>0</v>
      </c>
      <c r="O111" s="13">
        <v>0</v>
      </c>
    </row>
    <row r="112" spans="1:15" s="86" customFormat="1" ht="36.75" customHeight="1" thickBot="1" x14ac:dyDescent="0.25">
      <c r="A112" s="85">
        <f t="shared" si="14"/>
        <v>103</v>
      </c>
      <c r="B112" s="45" t="s">
        <v>205</v>
      </c>
      <c r="C112" s="45" t="s">
        <v>192</v>
      </c>
      <c r="D112" s="45" t="s">
        <v>212</v>
      </c>
      <c r="E112" s="45" t="s">
        <v>204</v>
      </c>
      <c r="F112" s="48" t="s">
        <v>246</v>
      </c>
      <c r="G112" s="46">
        <v>0</v>
      </c>
      <c r="H112" s="49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7">
        <v>0</v>
      </c>
    </row>
    <row r="113" spans="1:15" s="11" customFormat="1" ht="36.75" customHeight="1" thickBot="1" x14ac:dyDescent="0.3">
      <c r="A113" s="54"/>
      <c r="B113" s="90" t="s">
        <v>71</v>
      </c>
      <c r="C113" s="90"/>
      <c r="D113" s="90"/>
      <c r="E113" s="90"/>
      <c r="F113" s="55"/>
      <c r="G113" s="56">
        <f t="shared" ref="G113:O113" si="19">SUM(G10:G112)</f>
        <v>5147000</v>
      </c>
      <c r="H113" s="56">
        <f t="shared" si="19"/>
        <v>0</v>
      </c>
      <c r="I113" s="56">
        <f t="shared" si="19"/>
        <v>5147000</v>
      </c>
      <c r="J113" s="56">
        <f t="shared" si="19"/>
        <v>147718.9</v>
      </c>
      <c r="K113" s="56">
        <f t="shared" si="19"/>
        <v>345315.74999999983</v>
      </c>
      <c r="L113" s="56">
        <f t="shared" si="19"/>
        <v>155313.60000000006</v>
      </c>
      <c r="M113" s="56">
        <f t="shared" si="19"/>
        <v>86622.299999999988</v>
      </c>
      <c r="N113" s="56">
        <f t="shared" si="19"/>
        <v>734970.54999999993</v>
      </c>
      <c r="O113" s="57">
        <f t="shared" si="19"/>
        <v>4412029.4499999983</v>
      </c>
    </row>
    <row r="114" spans="1:15" s="11" customFormat="1" ht="36" customHeight="1" x14ac:dyDescent="0.2">
      <c r="A114" s="21"/>
      <c r="B114" s="22"/>
      <c r="C114"/>
      <c r="D114"/>
      <c r="E114" s="3"/>
      <c r="F114" s="3"/>
      <c r="G114" s="32"/>
      <c r="H114" s="18"/>
      <c r="I114" s="18"/>
      <c r="J114" s="32"/>
      <c r="K114" s="18"/>
      <c r="L114" s="32"/>
      <c r="M114" s="32"/>
      <c r="N114" s="32"/>
      <c r="O114" s="32"/>
    </row>
    <row r="115" spans="1:15" s="11" customFormat="1" ht="36.75" customHeight="1" x14ac:dyDescent="0.2">
      <c r="A115" s="23"/>
      <c r="B115" s="22"/>
      <c r="C115"/>
      <c r="D115"/>
      <c r="E115" s="3"/>
      <c r="F115" s="3"/>
      <c r="G115" s="18"/>
      <c r="H115" s="18"/>
      <c r="I115" s="18"/>
      <c r="J115" s="18"/>
      <c r="K115" s="18"/>
      <c r="L115" s="18"/>
      <c r="M115" s="18"/>
      <c r="N115" s="32"/>
      <c r="O115" s="32"/>
    </row>
    <row r="116" spans="1:15" s="11" customFormat="1" ht="36" customHeight="1" x14ac:dyDescent="0.2">
      <c r="A116" s="18"/>
      <c r="B116"/>
      <c r="C116"/>
      <c r="D116"/>
      <c r="E116" s="3"/>
      <c r="F116" s="3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1:15" s="11" customFormat="1" ht="36" customHeight="1" x14ac:dyDescent="0.2">
      <c r="A117" s="18"/>
      <c r="B117"/>
      <c r="C117"/>
      <c r="D117"/>
      <c r="E117" s="3"/>
      <c r="F117" s="3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5" s="11" customFormat="1" ht="36" customHeight="1" x14ac:dyDescent="0.2">
      <c r="A118" s="18"/>
      <c r="B118"/>
      <c r="C118"/>
      <c r="D118"/>
      <c r="E118" s="3"/>
      <c r="F118" s="3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1:15" s="10" customFormat="1" ht="36" customHeight="1" x14ac:dyDescent="0.2">
      <c r="A119" s="18"/>
      <c r="B119"/>
      <c r="C119"/>
      <c r="D119"/>
      <c r="E119" s="3"/>
      <c r="F119" s="3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1:15" ht="21.75" customHeight="1" x14ac:dyDescent="0.2"/>
    <row r="121" spans="1:15" ht="21.75" customHeight="1" x14ac:dyDescent="0.2"/>
    <row r="122" spans="1:15" ht="21.75" customHeight="1" x14ac:dyDescent="0.2"/>
    <row r="123" spans="1:15" ht="21.75" customHeight="1" x14ac:dyDescent="0.2"/>
    <row r="124" spans="1:15" ht="21.75" customHeight="1" x14ac:dyDescent="0.2"/>
    <row r="125" spans="1:15" ht="21.75" customHeight="1" x14ac:dyDescent="0.2"/>
    <row r="126" spans="1:15" ht="21.75" customHeight="1" x14ac:dyDescent="0.2"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ht="21.75" customHeight="1" x14ac:dyDescent="0.2"/>
    <row r="128" spans="1:15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spans="1:15" ht="21.75" customHeight="1" x14ac:dyDescent="0.2"/>
    <row r="146" spans="1:15" ht="21.75" customHeight="1" x14ac:dyDescent="0.2"/>
    <row r="147" spans="1:15" ht="21.75" customHeight="1" x14ac:dyDescent="0.2"/>
    <row r="148" spans="1:15" ht="21.75" customHeight="1" x14ac:dyDescent="0.2"/>
    <row r="149" spans="1:15" ht="21.75" customHeight="1" x14ac:dyDescent="0.2"/>
    <row r="150" spans="1:15" ht="21.75" customHeight="1" x14ac:dyDescent="0.2"/>
    <row r="151" spans="1:15" ht="21.75" customHeight="1" x14ac:dyDescent="0.2"/>
    <row r="152" spans="1:15" x14ac:dyDescent="0.2">
      <c r="B152" s="2"/>
      <c r="C152" s="2"/>
      <c r="D152" s="2"/>
      <c r="E152" s="7"/>
      <c r="F152" s="7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x14ac:dyDescent="0.2">
      <c r="B153" s="2"/>
      <c r="C153" s="2"/>
      <c r="D153" s="2"/>
      <c r="E153" s="7"/>
      <c r="F153" s="7"/>
      <c r="G153" s="19"/>
      <c r="H153" s="19"/>
      <c r="I153" s="19"/>
      <c r="J153" s="19"/>
      <c r="K153" s="19"/>
      <c r="L153" s="19"/>
      <c r="M153" s="19"/>
      <c r="N153" s="19"/>
      <c r="O153" s="19"/>
    </row>
    <row r="154" spans="1:15" x14ac:dyDescent="0.2">
      <c r="A154" s="19"/>
    </row>
    <row r="155" spans="1:15" x14ac:dyDescent="0.2">
      <c r="A155" s="19"/>
    </row>
    <row r="158" spans="1:15" s="2" customFormat="1" ht="36" customHeight="1" x14ac:dyDescent="0.2">
      <c r="A158" s="18"/>
      <c r="B158"/>
      <c r="C158"/>
      <c r="D158"/>
      <c r="E158" s="3"/>
      <c r="F158" s="3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1:15" s="2" customFormat="1" ht="36" customHeight="1" x14ac:dyDescent="0.2">
      <c r="A159" s="18"/>
      <c r="B159"/>
      <c r="C159"/>
      <c r="D159"/>
      <c r="E159" s="3"/>
      <c r="F159" s="3"/>
      <c r="G159" s="18"/>
      <c r="H159" s="18"/>
      <c r="I159" s="18"/>
      <c r="J159" s="18"/>
      <c r="K159" s="18"/>
      <c r="L159" s="18"/>
      <c r="M159" s="18"/>
      <c r="N159" s="18"/>
      <c r="O159" s="18"/>
    </row>
    <row r="161" spans="1:15" ht="36" customHeight="1" x14ac:dyDescent="0.2"/>
    <row r="162" spans="1:15" ht="36" customHeight="1" x14ac:dyDescent="0.2"/>
    <row r="163" spans="1:15" ht="36" customHeight="1" x14ac:dyDescent="0.2"/>
    <row r="164" spans="1:15" ht="36" customHeight="1" x14ac:dyDescent="0.2"/>
    <row r="166" spans="1:15" x14ac:dyDescent="0.2">
      <c r="B166" s="5"/>
      <c r="C166" s="5"/>
      <c r="D166" s="5"/>
      <c r="E166" s="5"/>
      <c r="F166" s="6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x14ac:dyDescent="0.2">
      <c r="B167" s="5"/>
      <c r="C167" s="5"/>
      <c r="D167" s="5"/>
      <c r="E167" s="5"/>
      <c r="F167" s="6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x14ac:dyDescent="0.2">
      <c r="A168" s="20"/>
      <c r="B168" s="5"/>
      <c r="C168" s="5"/>
      <c r="D168" s="5"/>
      <c r="E168" s="5"/>
      <c r="F168" s="6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x14ac:dyDescent="0.2">
      <c r="A169" s="20"/>
      <c r="B169" s="5"/>
      <c r="C169" s="5"/>
      <c r="D169" s="5"/>
      <c r="E169" s="5"/>
      <c r="F169" s="6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x14ac:dyDescent="0.2">
      <c r="A170" s="20"/>
      <c r="B170" s="5"/>
      <c r="C170" s="5"/>
      <c r="D170" s="5"/>
      <c r="E170" s="5"/>
      <c r="F170" s="6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x14ac:dyDescent="0.2">
      <c r="A171" s="20"/>
      <c r="B171" s="5"/>
      <c r="C171" s="5"/>
      <c r="D171" s="5"/>
      <c r="E171" s="5"/>
      <c r="F171" s="6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5" customFormat="1" ht="36" customHeight="1" x14ac:dyDescent="0.2">
      <c r="A172" s="20"/>
      <c r="F172" s="6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5" customFormat="1" ht="36" customHeight="1" x14ac:dyDescent="0.2">
      <c r="A173" s="20"/>
      <c r="F173" s="6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5" customFormat="1" ht="36" customHeight="1" x14ac:dyDescent="0.2">
      <c r="A174" s="20"/>
      <c r="F174" s="6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5" customFormat="1" ht="36" customHeight="1" x14ac:dyDescent="0.2">
      <c r="A175" s="20"/>
      <c r="F175" s="6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s="5" customFormat="1" ht="36" customHeight="1" x14ac:dyDescent="0.2">
      <c r="A176" s="20"/>
      <c r="F176" s="6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1:15" s="5" customFormat="1" ht="36" customHeight="1" x14ac:dyDescent="0.2">
      <c r="A177" s="20"/>
      <c r="F177" s="6"/>
      <c r="G177" s="20"/>
      <c r="H177" s="20"/>
      <c r="I177" s="20"/>
      <c r="J177" s="20"/>
      <c r="K177" s="20"/>
      <c r="L177" s="20"/>
      <c r="M177" s="20"/>
      <c r="N177" s="20"/>
      <c r="O177" s="20"/>
    </row>
    <row r="178" spans="1:15" s="5" customFormat="1" ht="36" customHeight="1" x14ac:dyDescent="0.2">
      <c r="A178" s="20"/>
      <c r="F178" s="6"/>
      <c r="G178" s="20"/>
      <c r="H178" s="20"/>
      <c r="I178" s="20"/>
      <c r="J178" s="20"/>
      <c r="K178" s="20"/>
      <c r="L178" s="20"/>
      <c r="M178" s="20"/>
      <c r="N178" s="20"/>
      <c r="O178" s="20"/>
    </row>
    <row r="179" spans="1:15" s="5" customFormat="1" ht="36" customHeight="1" x14ac:dyDescent="0.2">
      <c r="A179" s="20"/>
      <c r="F179" s="6"/>
      <c r="G179" s="20"/>
      <c r="H179" s="20"/>
      <c r="I179" s="20"/>
      <c r="J179" s="20"/>
      <c r="K179" s="20"/>
      <c r="L179" s="20"/>
      <c r="M179" s="20"/>
      <c r="N179" s="20"/>
      <c r="O179" s="20"/>
    </row>
    <row r="180" spans="1:15" s="5" customFormat="1" ht="36" customHeight="1" x14ac:dyDescent="0.2">
      <c r="A180" s="20"/>
      <c r="B180"/>
      <c r="C180"/>
      <c r="D180"/>
      <c r="E180" s="3"/>
      <c r="F180" s="3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1:15" s="5" customFormat="1" ht="36" customHeight="1" x14ac:dyDescent="0.2">
      <c r="A181" s="20"/>
      <c r="B181"/>
      <c r="C181"/>
      <c r="D181"/>
      <c r="E181" s="3"/>
      <c r="F181" s="3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1:15" s="5" customFormat="1" ht="36" customHeight="1" x14ac:dyDescent="0.2">
      <c r="A182" s="18"/>
      <c r="B182"/>
      <c r="C182"/>
      <c r="D182"/>
      <c r="E182" s="3"/>
      <c r="F182" s="3"/>
      <c r="G182" s="18"/>
      <c r="H182" s="18"/>
      <c r="I182" s="18"/>
      <c r="J182" s="18"/>
      <c r="K182" s="18"/>
      <c r="L182" s="18"/>
      <c r="M182" s="18"/>
      <c r="N182" s="18"/>
      <c r="O182" s="18"/>
    </row>
    <row r="183" spans="1:15" s="5" customFormat="1" ht="36" customHeight="1" x14ac:dyDescent="0.2">
      <c r="A183" s="18"/>
      <c r="B183"/>
      <c r="C183"/>
      <c r="D183"/>
      <c r="E183" s="3"/>
      <c r="F183" s="3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1:15" s="5" customFormat="1" ht="36" customHeight="1" x14ac:dyDescent="0.2">
      <c r="A184" s="18"/>
      <c r="B184"/>
      <c r="C184"/>
      <c r="D184"/>
      <c r="E184" s="3"/>
      <c r="F184" s="3"/>
      <c r="G184" s="18"/>
      <c r="H184" s="18"/>
      <c r="I184" s="18"/>
      <c r="J184" s="18"/>
      <c r="K184" s="18"/>
      <c r="L184" s="18"/>
      <c r="M184" s="18"/>
      <c r="N184" s="18"/>
      <c r="O184" s="18"/>
    </row>
    <row r="185" spans="1:15" s="5" customFormat="1" ht="36" customHeight="1" x14ac:dyDescent="0.2">
      <c r="A185" s="18"/>
      <c r="B185"/>
      <c r="C185"/>
      <c r="D185"/>
      <c r="E185" s="3"/>
      <c r="F185" s="3"/>
      <c r="G185" s="18"/>
      <c r="H185" s="18"/>
      <c r="I185" s="18"/>
      <c r="J185" s="18"/>
      <c r="K185" s="18"/>
      <c r="L185" s="18"/>
      <c r="M185" s="18"/>
      <c r="N185" s="18"/>
      <c r="O185" s="18"/>
    </row>
  </sheetData>
  <autoFilter ref="A9:O115" xr:uid="{637E1628-9DCE-4D39-A4D3-898C1456333E}"/>
  <mergeCells count="5">
    <mergeCell ref="B113:E113"/>
    <mergeCell ref="A7:O7"/>
    <mergeCell ref="A6:O6"/>
    <mergeCell ref="A5:O5"/>
    <mergeCell ref="A4:Q4"/>
  </mergeCells>
  <printOptions horizontalCentered="1"/>
  <pageMargins left="0.25" right="0.25" top="0.75" bottom="0.75" header="0.3" footer="0.3"/>
  <pageSetup paperSize="5" scale="67" fitToHeight="0" orientation="landscape" r:id="rId1"/>
  <rowBreaks count="2" manualBreakCount="2">
    <brk id="69" max="13" man="1"/>
    <brk id="12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5"/>
  <sheetViews>
    <sheetView tabSelected="1" topLeftCell="A10" zoomScale="70" zoomScaleNormal="70" zoomScaleSheetLayoutView="48" workbookViewId="0">
      <selection activeCell="E23" sqref="E23"/>
    </sheetView>
  </sheetViews>
  <sheetFormatPr baseColWidth="10" defaultColWidth="9.140625" defaultRowHeight="12.75" x14ac:dyDescent="0.2"/>
  <cols>
    <col min="1" max="1" width="6.5703125" style="3" customWidth="1"/>
    <col min="2" max="2" width="24.42578125" customWidth="1"/>
    <col min="3" max="3" width="28.140625" customWidth="1"/>
    <col min="4" max="4" width="25.42578125" customWidth="1"/>
    <col min="5" max="5" width="21.85546875" style="3" customWidth="1"/>
    <col min="6" max="6" width="11.28515625" style="3" customWidth="1"/>
    <col min="7" max="7" width="18.28515625" customWidth="1"/>
    <col min="8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ht="9.75" customHeight="1" x14ac:dyDescent="0.2">
      <c r="A5" s="12"/>
      <c r="B5" s="12"/>
      <c r="C5" s="12"/>
      <c r="D5" s="12"/>
      <c r="E5" s="12"/>
      <c r="F5" s="34"/>
      <c r="G5" s="12"/>
      <c r="H5" s="12"/>
      <c r="I5" s="12"/>
      <c r="J5" s="12"/>
      <c r="K5" s="12"/>
      <c r="L5" s="12"/>
      <c r="M5" s="12"/>
      <c r="N5" s="12"/>
      <c r="O5" s="12"/>
    </row>
    <row r="6" spans="1:15" ht="21.75" customHeight="1" x14ac:dyDescent="0.25">
      <c r="A6" s="93" t="s">
        <v>61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ht="26.25" customHeight="1" x14ac:dyDescent="0.25">
      <c r="A7" s="92" t="s">
        <v>305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0.5" customHeight="1" x14ac:dyDescent="0.2">
      <c r="B8" s="1"/>
      <c r="C8" s="1"/>
      <c r="E8" s="4"/>
      <c r="F8" s="4"/>
      <c r="G8" s="1"/>
      <c r="H8" s="1"/>
      <c r="I8" s="1"/>
      <c r="K8" s="1"/>
      <c r="M8" s="1"/>
      <c r="N8" s="1"/>
    </row>
    <row r="9" spans="1:15" s="8" customFormat="1" ht="18" customHeight="1" x14ac:dyDescent="0.2">
      <c r="A9" s="91" t="s">
        <v>98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 ht="14.25" customHeight="1" thickBot="1" x14ac:dyDescent="0.25">
      <c r="B10" s="1"/>
      <c r="C10" s="1"/>
      <c r="E10" s="4"/>
      <c r="F10" s="4"/>
      <c r="G10" s="1"/>
      <c r="H10" s="1"/>
      <c r="I10" s="1"/>
      <c r="K10" s="1"/>
      <c r="M10" s="1"/>
      <c r="N10" s="1"/>
    </row>
    <row r="11" spans="1:15" s="9" customFormat="1" ht="29.25" customHeight="1" thickBot="1" x14ac:dyDescent="0.25">
      <c r="A11" s="64" t="s">
        <v>54</v>
      </c>
      <c r="B11" s="65" t="s">
        <v>48</v>
      </c>
      <c r="C11" s="65" t="s">
        <v>51</v>
      </c>
      <c r="D11" s="65" t="s">
        <v>49</v>
      </c>
      <c r="E11" s="65" t="s">
        <v>50</v>
      </c>
      <c r="F11" s="65" t="s">
        <v>245</v>
      </c>
      <c r="G11" s="66" t="s">
        <v>85</v>
      </c>
      <c r="H11" s="66" t="s">
        <v>0</v>
      </c>
      <c r="I11" s="66" t="s">
        <v>1</v>
      </c>
      <c r="J11" s="66" t="s">
        <v>2</v>
      </c>
      <c r="K11" s="66" t="s">
        <v>3</v>
      </c>
      <c r="L11" s="66" t="s">
        <v>4</v>
      </c>
      <c r="M11" s="66" t="s">
        <v>5</v>
      </c>
      <c r="N11" s="66" t="s">
        <v>6</v>
      </c>
      <c r="O11" s="67" t="s">
        <v>70</v>
      </c>
    </row>
    <row r="12" spans="1:15" s="11" customFormat="1" ht="32.1" customHeight="1" x14ac:dyDescent="0.2">
      <c r="A12" s="76">
        <v>1</v>
      </c>
      <c r="B12" s="77" t="s">
        <v>297</v>
      </c>
      <c r="C12" s="77" t="s">
        <v>89</v>
      </c>
      <c r="D12" s="77" t="s">
        <v>90</v>
      </c>
      <c r="E12" s="77" t="s">
        <v>91</v>
      </c>
      <c r="F12" s="77" t="s">
        <v>247</v>
      </c>
      <c r="G12" s="78">
        <v>11500</v>
      </c>
      <c r="H12" s="79">
        <v>0</v>
      </c>
      <c r="I12" s="78">
        <v>11500</v>
      </c>
      <c r="J12" s="78">
        <v>0</v>
      </c>
      <c r="K12" s="79">
        <v>0</v>
      </c>
      <c r="L12" s="78">
        <v>0</v>
      </c>
      <c r="M12" s="79">
        <v>0</v>
      </c>
      <c r="N12" s="78">
        <v>0</v>
      </c>
      <c r="O12" s="80">
        <v>11500</v>
      </c>
    </row>
    <row r="13" spans="1:15" s="11" customFormat="1" ht="32.1" customHeight="1" x14ac:dyDescent="0.2">
      <c r="A13" s="68">
        <v>2</v>
      </c>
      <c r="B13" s="69" t="s">
        <v>298</v>
      </c>
      <c r="C13" s="69" t="s">
        <v>89</v>
      </c>
      <c r="D13" s="69" t="s">
        <v>90</v>
      </c>
      <c r="E13" s="69" t="s">
        <v>91</v>
      </c>
      <c r="F13" s="69" t="s">
        <v>246</v>
      </c>
      <c r="G13" s="14">
        <v>11500</v>
      </c>
      <c r="H13" s="31">
        <v>0</v>
      </c>
      <c r="I13" s="14">
        <v>11500</v>
      </c>
      <c r="J13" s="14">
        <v>0</v>
      </c>
      <c r="K13" s="31">
        <v>0</v>
      </c>
      <c r="L13" s="14">
        <v>0</v>
      </c>
      <c r="M13" s="31">
        <v>0</v>
      </c>
      <c r="N13" s="14">
        <v>0</v>
      </c>
      <c r="O13" s="13">
        <v>11500</v>
      </c>
    </row>
    <row r="14" spans="1:15" s="11" customFormat="1" ht="32.1" customHeight="1" x14ac:dyDescent="0.2">
      <c r="A14" s="70">
        <v>3</v>
      </c>
      <c r="B14" s="69" t="s">
        <v>299</v>
      </c>
      <c r="C14" s="69" t="s">
        <v>89</v>
      </c>
      <c r="D14" s="69" t="s">
        <v>90</v>
      </c>
      <c r="E14" s="69" t="s">
        <v>91</v>
      </c>
      <c r="F14" s="71" t="s">
        <v>247</v>
      </c>
      <c r="G14" s="72">
        <v>11500</v>
      </c>
      <c r="H14" s="73">
        <v>0</v>
      </c>
      <c r="I14" s="72">
        <v>11500</v>
      </c>
      <c r="J14" s="72">
        <v>0</v>
      </c>
      <c r="K14" s="73">
        <v>0</v>
      </c>
      <c r="L14" s="72">
        <v>0</v>
      </c>
      <c r="M14" s="73">
        <v>0</v>
      </c>
      <c r="N14" s="72">
        <v>0</v>
      </c>
      <c r="O14" s="74">
        <v>11500</v>
      </c>
    </row>
    <row r="15" spans="1:15" s="11" customFormat="1" ht="32.1" customHeight="1" x14ac:dyDescent="0.2">
      <c r="A15" s="70">
        <v>4</v>
      </c>
      <c r="B15" s="69" t="s">
        <v>300</v>
      </c>
      <c r="C15" s="69" t="s">
        <v>89</v>
      </c>
      <c r="D15" s="69" t="s">
        <v>90</v>
      </c>
      <c r="E15" s="69" t="s">
        <v>91</v>
      </c>
      <c r="F15" s="71" t="s">
        <v>247</v>
      </c>
      <c r="G15" s="72">
        <v>25000</v>
      </c>
      <c r="H15" s="73">
        <v>0</v>
      </c>
      <c r="I15" s="72">
        <v>25000</v>
      </c>
      <c r="J15" s="72">
        <v>0</v>
      </c>
      <c r="K15" s="73">
        <v>0</v>
      </c>
      <c r="L15" s="72">
        <v>0</v>
      </c>
      <c r="M15" s="73">
        <v>0</v>
      </c>
      <c r="N15" s="72">
        <v>0</v>
      </c>
      <c r="O15" s="74">
        <v>25000</v>
      </c>
    </row>
    <row r="16" spans="1:15" s="11" customFormat="1" ht="32.1" customHeight="1" x14ac:dyDescent="0.2">
      <c r="A16" s="70">
        <v>5</v>
      </c>
      <c r="B16" s="69" t="s">
        <v>301</v>
      </c>
      <c r="C16" s="69" t="s">
        <v>89</v>
      </c>
      <c r="D16" s="69" t="s">
        <v>90</v>
      </c>
      <c r="E16" s="69" t="s">
        <v>91</v>
      </c>
      <c r="F16" s="71" t="s">
        <v>247</v>
      </c>
      <c r="G16" s="72">
        <v>30000</v>
      </c>
      <c r="H16" s="73">
        <v>0</v>
      </c>
      <c r="I16" s="72">
        <v>30000</v>
      </c>
      <c r="J16" s="72">
        <v>0</v>
      </c>
      <c r="K16" s="73">
        <v>0</v>
      </c>
      <c r="L16" s="72">
        <v>0</v>
      </c>
      <c r="M16" s="73">
        <v>0</v>
      </c>
      <c r="N16" s="72">
        <v>0</v>
      </c>
      <c r="O16" s="74">
        <v>30000</v>
      </c>
    </row>
    <row r="17" spans="1:16" s="11" customFormat="1" ht="32.1" customHeight="1" x14ac:dyDescent="0.2">
      <c r="A17" s="70">
        <v>6</v>
      </c>
      <c r="B17" s="69" t="s">
        <v>302</v>
      </c>
      <c r="C17" s="69" t="s">
        <v>89</v>
      </c>
      <c r="D17" s="69" t="s">
        <v>90</v>
      </c>
      <c r="E17" s="69" t="s">
        <v>91</v>
      </c>
      <c r="F17" s="71" t="s">
        <v>246</v>
      </c>
      <c r="G17" s="72">
        <v>11500</v>
      </c>
      <c r="H17" s="73">
        <v>0</v>
      </c>
      <c r="I17" s="72">
        <v>11500</v>
      </c>
      <c r="J17" s="72">
        <v>0</v>
      </c>
      <c r="K17" s="73">
        <v>0</v>
      </c>
      <c r="L17" s="72">
        <v>0</v>
      </c>
      <c r="M17" s="73">
        <v>0</v>
      </c>
      <c r="N17" s="72">
        <v>0</v>
      </c>
      <c r="O17" s="74">
        <v>11500</v>
      </c>
    </row>
    <row r="18" spans="1:16" s="11" customFormat="1" ht="32.1" customHeight="1" x14ac:dyDescent="0.2">
      <c r="A18" s="70">
        <v>7</v>
      </c>
      <c r="B18" s="69" t="s">
        <v>303</v>
      </c>
      <c r="C18" s="69" t="s">
        <v>89</v>
      </c>
      <c r="D18" s="69" t="s">
        <v>90</v>
      </c>
      <c r="E18" s="69" t="s">
        <v>91</v>
      </c>
      <c r="F18" s="71" t="s">
        <v>247</v>
      </c>
      <c r="G18" s="72">
        <v>11500</v>
      </c>
      <c r="H18" s="73">
        <v>0</v>
      </c>
      <c r="I18" s="72">
        <v>11500</v>
      </c>
      <c r="J18" s="72">
        <v>0</v>
      </c>
      <c r="K18" s="73">
        <v>0</v>
      </c>
      <c r="L18" s="72">
        <v>0</v>
      </c>
      <c r="M18" s="73">
        <v>0</v>
      </c>
      <c r="N18" s="72">
        <v>0</v>
      </c>
      <c r="O18" s="74">
        <v>11500</v>
      </c>
    </row>
    <row r="19" spans="1:16" s="10" customFormat="1" ht="24.75" customHeight="1" thickBot="1" x14ac:dyDescent="0.25">
      <c r="A19" s="75"/>
      <c r="B19" s="95" t="s">
        <v>71</v>
      </c>
      <c r="C19" s="95"/>
      <c r="D19" s="95"/>
      <c r="E19" s="95"/>
      <c r="F19" s="63"/>
      <c r="G19" s="24">
        <f t="shared" ref="G19:L19" si="0">SUM(G12:G18)</f>
        <v>112500</v>
      </c>
      <c r="H19" s="25">
        <f t="shared" si="0"/>
        <v>0</v>
      </c>
      <c r="I19" s="24">
        <f t="shared" si="0"/>
        <v>112500</v>
      </c>
      <c r="J19" s="24">
        <f t="shared" si="0"/>
        <v>0</v>
      </c>
      <c r="K19" s="24">
        <f t="shared" si="0"/>
        <v>0</v>
      </c>
      <c r="L19" s="24">
        <f t="shared" si="0"/>
        <v>0</v>
      </c>
      <c r="M19" s="24">
        <f t="shared" ref="M19:O19" si="1">SUM(M12:M18)</f>
        <v>0</v>
      </c>
      <c r="N19" s="24">
        <f t="shared" si="1"/>
        <v>0</v>
      </c>
      <c r="O19" s="81">
        <f t="shared" si="1"/>
        <v>112500</v>
      </c>
    </row>
    <row r="20" spans="1:16" ht="21.75" customHeight="1" x14ac:dyDescent="0.2"/>
    <row r="21" spans="1:16" ht="21.75" customHeight="1" x14ac:dyDescent="0.2"/>
    <row r="22" spans="1:16" ht="21.75" customHeight="1" x14ac:dyDescent="0.2"/>
    <row r="23" spans="1:16" ht="21.75" customHeight="1" x14ac:dyDescent="0.2"/>
    <row r="24" spans="1:16" ht="21.75" customHeight="1" x14ac:dyDescent="0.2"/>
    <row r="25" spans="1:16" ht="21.75" customHeight="1" x14ac:dyDescent="0.2"/>
    <row r="26" spans="1:16" ht="21.75" customHeight="1" x14ac:dyDescent="0.2"/>
    <row r="27" spans="1:16" ht="21.75" customHeight="1" x14ac:dyDescent="0.2"/>
    <row r="28" spans="1:16" s="3" customFormat="1" ht="21.75" customHeight="1" x14ac:dyDescent="0.2">
      <c r="B28"/>
      <c r="C28"/>
      <c r="D28"/>
      <c r="G28"/>
      <c r="H28"/>
      <c r="I28"/>
      <c r="J28"/>
      <c r="K28"/>
      <c r="L28"/>
      <c r="M28"/>
      <c r="N28"/>
      <c r="O28"/>
      <c r="P28"/>
    </row>
    <row r="29" spans="1:16" s="3" customFormat="1" ht="21.75" customHeight="1" x14ac:dyDescent="0.2">
      <c r="B29"/>
      <c r="C29"/>
      <c r="D29"/>
      <c r="G29"/>
      <c r="H29"/>
      <c r="I29"/>
      <c r="J29"/>
      <c r="K29"/>
      <c r="L29"/>
      <c r="M29"/>
      <c r="N29"/>
      <c r="O29"/>
      <c r="P29"/>
    </row>
    <row r="30" spans="1:16" s="3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3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3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3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3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3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3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3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s="3" customFormat="1" ht="21.75" customHeight="1" x14ac:dyDescent="0.2">
      <c r="B38"/>
      <c r="C38"/>
      <c r="D38"/>
      <c r="G38"/>
      <c r="H38"/>
      <c r="I38"/>
      <c r="J38"/>
      <c r="K38"/>
      <c r="L38"/>
      <c r="M38"/>
      <c r="N38"/>
      <c r="O38"/>
      <c r="P38"/>
    </row>
    <row r="39" spans="1:16" s="3" customFormat="1" ht="21.75" customHeight="1" x14ac:dyDescent="0.2">
      <c r="B39"/>
      <c r="C39"/>
      <c r="D39"/>
      <c r="G39"/>
      <c r="H39"/>
      <c r="I39"/>
      <c r="J39"/>
      <c r="K39"/>
      <c r="L39"/>
      <c r="M39"/>
      <c r="N39"/>
      <c r="O39"/>
      <c r="P39"/>
    </row>
    <row r="40" spans="1:16" s="3" customFormat="1" ht="21.75" customHeight="1" x14ac:dyDescent="0.2">
      <c r="B40"/>
      <c r="C40"/>
      <c r="D40"/>
      <c r="G40"/>
      <c r="H40"/>
      <c r="I40"/>
      <c r="J40"/>
      <c r="K40"/>
      <c r="L40"/>
      <c r="M40"/>
      <c r="N40"/>
      <c r="O40"/>
      <c r="P40"/>
    </row>
    <row r="41" spans="1:16" s="3" customFormat="1" ht="21.75" customHeight="1" x14ac:dyDescent="0.2">
      <c r="B41"/>
      <c r="C41"/>
      <c r="D41"/>
      <c r="G41"/>
      <c r="H41"/>
      <c r="I41"/>
      <c r="J41"/>
      <c r="K41"/>
      <c r="L41"/>
      <c r="M41"/>
      <c r="N41"/>
      <c r="O41"/>
      <c r="P41"/>
    </row>
    <row r="42" spans="1:16" s="3" customFormat="1" ht="21.75" customHeight="1" x14ac:dyDescent="0.2">
      <c r="B42"/>
      <c r="C42"/>
      <c r="D42"/>
      <c r="G42"/>
      <c r="H42"/>
      <c r="I42"/>
      <c r="J42"/>
      <c r="K42"/>
      <c r="L42"/>
      <c r="M42"/>
      <c r="N42"/>
      <c r="O42"/>
      <c r="P42"/>
    </row>
    <row r="43" spans="1:16" s="3" customFormat="1" ht="21.75" customHeight="1" x14ac:dyDescent="0.2">
      <c r="B43"/>
      <c r="C43"/>
      <c r="D43"/>
      <c r="G43"/>
      <c r="H43"/>
      <c r="I43"/>
      <c r="J43"/>
      <c r="K43"/>
      <c r="L43"/>
      <c r="M43"/>
      <c r="N43"/>
      <c r="O43"/>
      <c r="P43"/>
    </row>
    <row r="44" spans="1:16" ht="21.75" customHeight="1" x14ac:dyDescent="0.2">
      <c r="A44"/>
    </row>
    <row r="45" spans="1:16" ht="21.75" customHeight="1" x14ac:dyDescent="0.2">
      <c r="A45"/>
    </row>
    <row r="46" spans="1:16" ht="21.75" customHeight="1" x14ac:dyDescent="0.2">
      <c r="A46"/>
    </row>
    <row r="47" spans="1:16" ht="21.75" customHeight="1" x14ac:dyDescent="0.2">
      <c r="A47"/>
    </row>
    <row r="48" spans="1:16" ht="21.75" customHeight="1" x14ac:dyDescent="0.2">
      <c r="A48"/>
    </row>
    <row r="49" spans="1:6" ht="21.75" customHeight="1" x14ac:dyDescent="0.2"/>
    <row r="50" spans="1:6" ht="21.75" customHeight="1" x14ac:dyDescent="0.2"/>
    <row r="51" spans="1:6" ht="21.75" customHeight="1" x14ac:dyDescent="0.2"/>
    <row r="58" spans="1:6" s="2" customFormat="1" ht="36" customHeight="1" x14ac:dyDescent="0.2">
      <c r="A58" s="7"/>
      <c r="E58" s="7"/>
      <c r="F58" s="7"/>
    </row>
    <row r="59" spans="1:6" s="2" customFormat="1" ht="36" customHeight="1" x14ac:dyDescent="0.2">
      <c r="A59" s="7"/>
      <c r="E59" s="7"/>
      <c r="F59" s="7"/>
    </row>
    <row r="61" spans="1:6" ht="36" customHeight="1" x14ac:dyDescent="0.2"/>
    <row r="62" spans="1:6" ht="36" customHeight="1" x14ac:dyDescent="0.2"/>
    <row r="63" spans="1:6" ht="36" customHeight="1" x14ac:dyDescent="0.2"/>
    <row r="64" spans="1:6" ht="36" customHeight="1" x14ac:dyDescent="0.2"/>
    <row r="72" spans="1:1" s="5" customFormat="1" ht="36" customHeight="1" x14ac:dyDescent="0.2">
      <c r="A72" s="6"/>
    </row>
    <row r="73" spans="1:1" s="5" customFormat="1" ht="36" customHeight="1" x14ac:dyDescent="0.2">
      <c r="A73" s="6"/>
    </row>
    <row r="74" spans="1:1" s="5" customFormat="1" ht="36" customHeight="1" x14ac:dyDescent="0.2">
      <c r="A74" s="6"/>
    </row>
    <row r="75" spans="1:1" s="5" customFormat="1" ht="36" customHeight="1" x14ac:dyDescent="0.2">
      <c r="A75" s="6"/>
    </row>
    <row r="76" spans="1:1" s="5" customFormat="1" ht="36" customHeight="1" x14ac:dyDescent="0.2">
      <c r="A76" s="6"/>
    </row>
    <row r="77" spans="1:1" s="5" customFormat="1" ht="36" customHeight="1" x14ac:dyDescent="0.2">
      <c r="A77" s="6"/>
    </row>
    <row r="78" spans="1:1" s="5" customFormat="1" ht="36" customHeight="1" x14ac:dyDescent="0.2">
      <c r="A78" s="6"/>
    </row>
    <row r="79" spans="1:1" s="5" customFormat="1" ht="36" customHeight="1" x14ac:dyDescent="0.2">
      <c r="A79" s="6"/>
    </row>
    <row r="80" spans="1:1" s="5" customFormat="1" ht="36" customHeight="1" x14ac:dyDescent="0.2">
      <c r="A80" s="6"/>
    </row>
    <row r="81" spans="1:1" s="5" customFormat="1" ht="36" customHeight="1" x14ac:dyDescent="0.2">
      <c r="A81" s="6"/>
    </row>
    <row r="82" spans="1:1" s="5" customFormat="1" ht="36" customHeight="1" x14ac:dyDescent="0.2">
      <c r="A82" s="6"/>
    </row>
    <row r="83" spans="1:1" s="5" customFormat="1" ht="36" customHeight="1" x14ac:dyDescent="0.2">
      <c r="A83" s="6"/>
    </row>
    <row r="84" spans="1:1" s="5" customFormat="1" ht="36" customHeight="1" x14ac:dyDescent="0.2">
      <c r="A84" s="6"/>
    </row>
    <row r="85" spans="1:1" s="5" customFormat="1" ht="36" customHeight="1" x14ac:dyDescent="0.2">
      <c r="A85" s="6"/>
    </row>
  </sheetData>
  <mergeCells count="5">
    <mergeCell ref="A4:O4"/>
    <mergeCell ref="A7:O7"/>
    <mergeCell ref="A9:O9"/>
    <mergeCell ref="B19:E19"/>
    <mergeCell ref="A6:O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12:R71"/>
  <sheetViews>
    <sheetView view="pageBreakPreview" topLeftCell="A64" zoomScale="70" zoomScaleNormal="80" zoomScaleSheetLayoutView="70" workbookViewId="0">
      <selection activeCell="G76" sqref="G76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5703125" bestFit="1" customWidth="1"/>
    <col min="4" max="4" width="28.85546875" bestFit="1" customWidth="1"/>
    <col min="5" max="5" width="27.85546875" bestFit="1" customWidth="1"/>
    <col min="6" max="6" width="19.7109375" bestFit="1" customWidth="1"/>
    <col min="7" max="7" width="15" bestFit="1" customWidth="1"/>
    <col min="8" max="8" width="13" bestFit="1" customWidth="1"/>
    <col min="9" max="9" width="13.140625" bestFit="1" customWidth="1"/>
    <col min="10" max="10" width="20.28515625" customWidth="1"/>
    <col min="12" max="12" width="17.7109375" customWidth="1"/>
    <col min="13" max="13" width="14" bestFit="1" customWidth="1"/>
    <col min="14" max="14" width="14.85546875" bestFit="1" customWidth="1"/>
    <col min="15" max="15" width="14" bestFit="1" customWidth="1"/>
    <col min="16" max="16" width="13.85546875" customWidth="1"/>
    <col min="17" max="17" width="15.5703125" customWidth="1"/>
    <col min="18" max="18" width="16.7109375" customWidth="1"/>
  </cols>
  <sheetData>
    <row r="12" spans="1:18" x14ac:dyDescent="0.2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</row>
    <row r="13" spans="1:18" ht="15.75" x14ac:dyDescent="0.25">
      <c r="B13" s="99" t="s">
        <v>61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</row>
    <row r="14" spans="1:18" ht="15" x14ac:dyDescent="0.25">
      <c r="B14" s="98" t="s">
        <v>306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18" ht="9" customHeight="1" x14ac:dyDescent="0.2">
      <c r="B15" s="3"/>
      <c r="C15" s="17"/>
      <c r="D15" s="17"/>
      <c r="E15" s="17"/>
      <c r="F15" s="17"/>
      <c r="G15" s="17"/>
      <c r="H15" s="17"/>
      <c r="I15" s="17"/>
      <c r="J15" s="17"/>
      <c r="L15" s="17"/>
      <c r="N15" s="17"/>
      <c r="O15" s="17"/>
    </row>
    <row r="16" spans="1:18" x14ac:dyDescent="0.2">
      <c r="A16" s="8"/>
      <c r="B16" s="91" t="s">
        <v>194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spans="1:18" x14ac:dyDescent="0.2">
      <c r="A17" s="8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18" x14ac:dyDescent="0.2">
      <c r="A18" s="8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8" ht="10.5" customHeight="1" thickBot="1" x14ac:dyDescent="0.25"/>
    <row r="20" spans="1:18" ht="27.75" customHeight="1" thickBot="1" x14ac:dyDescent="0.3">
      <c r="B20" s="37" t="s">
        <v>54</v>
      </c>
      <c r="C20" s="38" t="s">
        <v>48</v>
      </c>
      <c r="D20" s="38" t="s">
        <v>180</v>
      </c>
      <c r="E20" s="38" t="s">
        <v>49</v>
      </c>
      <c r="F20" s="38" t="s">
        <v>50</v>
      </c>
      <c r="G20" s="33" t="s">
        <v>245</v>
      </c>
      <c r="H20" s="38" t="s">
        <v>86</v>
      </c>
      <c r="I20" s="38" t="s">
        <v>87</v>
      </c>
      <c r="J20" s="39" t="s">
        <v>85</v>
      </c>
      <c r="K20" s="39" t="s">
        <v>0</v>
      </c>
      <c r="L20" s="39" t="s">
        <v>1</v>
      </c>
      <c r="M20" s="39" t="s">
        <v>2</v>
      </c>
      <c r="N20" s="39" t="s">
        <v>3</v>
      </c>
      <c r="O20" s="39" t="s">
        <v>4</v>
      </c>
      <c r="P20" s="39" t="s">
        <v>5</v>
      </c>
      <c r="Q20" s="39" t="s">
        <v>6</v>
      </c>
      <c r="R20" s="40" t="s">
        <v>70</v>
      </c>
    </row>
    <row r="21" spans="1:18" s="87" customFormat="1" ht="38.25" customHeight="1" x14ac:dyDescent="0.2">
      <c r="B21" s="82">
        <v>1</v>
      </c>
      <c r="C21" s="41" t="s">
        <v>131</v>
      </c>
      <c r="D21" s="41" t="s">
        <v>214</v>
      </c>
      <c r="E21" s="41" t="s">
        <v>176</v>
      </c>
      <c r="F21" s="58" t="s">
        <v>130</v>
      </c>
      <c r="G21" s="58" t="s">
        <v>247</v>
      </c>
      <c r="H21" s="42">
        <v>44378</v>
      </c>
      <c r="I21" s="42">
        <v>44562</v>
      </c>
      <c r="J21" s="43">
        <v>150000</v>
      </c>
      <c r="K21" s="43">
        <v>0</v>
      </c>
      <c r="L21" s="43">
        <v>150000</v>
      </c>
      <c r="M21" s="43">
        <f t="shared" ref="M21:M54" si="0">J21*0.0287</f>
        <v>4305</v>
      </c>
      <c r="N21" s="43">
        <v>23866.62</v>
      </c>
      <c r="O21" s="43">
        <v>4560</v>
      </c>
      <c r="P21" s="43">
        <v>0</v>
      </c>
      <c r="Q21" s="43">
        <f t="shared" ref="Q21:Q54" si="1">M21+N21+O21+P21</f>
        <v>32731.62</v>
      </c>
      <c r="R21" s="44">
        <f t="shared" ref="R21:R30" si="2">J21-Q21</f>
        <v>117268.38</v>
      </c>
    </row>
    <row r="22" spans="1:18" s="87" customFormat="1" ht="38.25" customHeight="1" x14ac:dyDescent="0.2">
      <c r="B22" s="85">
        <v>2</v>
      </c>
      <c r="C22" s="16" t="s">
        <v>137</v>
      </c>
      <c r="D22" s="16" t="s">
        <v>214</v>
      </c>
      <c r="E22" s="16" t="s">
        <v>138</v>
      </c>
      <c r="F22" s="35" t="s">
        <v>130</v>
      </c>
      <c r="G22" s="35" t="s">
        <v>247</v>
      </c>
      <c r="H22" s="15">
        <v>44378</v>
      </c>
      <c r="I22" s="15">
        <v>44562</v>
      </c>
      <c r="J22" s="14">
        <v>70000</v>
      </c>
      <c r="K22" s="14">
        <v>0</v>
      </c>
      <c r="L22" s="14">
        <v>70000</v>
      </c>
      <c r="M22" s="14">
        <f t="shared" si="0"/>
        <v>2009</v>
      </c>
      <c r="N22" s="14">
        <v>5368.48</v>
      </c>
      <c r="O22" s="14">
        <f>J22*0.0304</f>
        <v>2128</v>
      </c>
      <c r="P22" s="14">
        <v>0</v>
      </c>
      <c r="Q22" s="14">
        <f t="shared" si="1"/>
        <v>9505.48</v>
      </c>
      <c r="R22" s="13">
        <f t="shared" si="2"/>
        <v>60494.520000000004</v>
      </c>
    </row>
    <row r="23" spans="1:18" s="87" customFormat="1" ht="38.25" customHeight="1" x14ac:dyDescent="0.2">
      <c r="B23" s="85">
        <f>B22+1</f>
        <v>3</v>
      </c>
      <c r="C23" s="16" t="s">
        <v>148</v>
      </c>
      <c r="D23" s="16" t="s">
        <v>214</v>
      </c>
      <c r="E23" s="16" t="s">
        <v>140</v>
      </c>
      <c r="F23" s="35" t="s">
        <v>130</v>
      </c>
      <c r="G23" s="35" t="s">
        <v>246</v>
      </c>
      <c r="H23" s="15">
        <v>44409</v>
      </c>
      <c r="I23" s="15">
        <v>44593</v>
      </c>
      <c r="J23" s="14">
        <v>70000</v>
      </c>
      <c r="K23" s="14">
        <v>0</v>
      </c>
      <c r="L23" s="14">
        <v>70000</v>
      </c>
      <c r="M23" s="14">
        <f t="shared" si="0"/>
        <v>2009</v>
      </c>
      <c r="N23" s="14">
        <v>4828.43</v>
      </c>
      <c r="O23" s="14">
        <f>J23*0.0304</f>
        <v>2128</v>
      </c>
      <c r="P23" s="14">
        <v>2700</v>
      </c>
      <c r="Q23" s="14">
        <f t="shared" si="1"/>
        <v>11665.43</v>
      </c>
      <c r="R23" s="13">
        <f t="shared" si="2"/>
        <v>58334.57</v>
      </c>
    </row>
    <row r="24" spans="1:18" s="87" customFormat="1" ht="38.25" customHeight="1" x14ac:dyDescent="0.2">
      <c r="B24" s="85">
        <f>B23+1</f>
        <v>4</v>
      </c>
      <c r="C24" s="16" t="s">
        <v>167</v>
      </c>
      <c r="D24" s="16" t="s">
        <v>191</v>
      </c>
      <c r="E24" s="16" t="s">
        <v>64</v>
      </c>
      <c r="F24" s="35" t="s">
        <v>130</v>
      </c>
      <c r="G24" s="35" t="s">
        <v>247</v>
      </c>
      <c r="H24" s="15">
        <v>44378</v>
      </c>
      <c r="I24" s="15">
        <v>44562</v>
      </c>
      <c r="J24" s="14">
        <v>80000</v>
      </c>
      <c r="K24" s="14">
        <v>0</v>
      </c>
      <c r="L24" s="14">
        <v>80000</v>
      </c>
      <c r="M24" s="14">
        <f t="shared" si="0"/>
        <v>2296</v>
      </c>
      <c r="N24" s="14">
        <v>7400.87</v>
      </c>
      <c r="O24" s="14">
        <f>J24*0.0304</f>
        <v>2432</v>
      </c>
      <c r="P24" s="14">
        <v>0</v>
      </c>
      <c r="Q24" s="14">
        <f t="shared" si="1"/>
        <v>12128.869999999999</v>
      </c>
      <c r="R24" s="13">
        <f t="shared" si="2"/>
        <v>67871.13</v>
      </c>
    </row>
    <row r="25" spans="1:18" s="87" customFormat="1" ht="38.25" customHeight="1" x14ac:dyDescent="0.2">
      <c r="B25" s="85">
        <f t="shared" ref="B25:B70" si="3">B24+1</f>
        <v>5</v>
      </c>
      <c r="C25" s="16" t="s">
        <v>266</v>
      </c>
      <c r="D25" s="16" t="s">
        <v>191</v>
      </c>
      <c r="E25" s="16" t="s">
        <v>267</v>
      </c>
      <c r="F25" s="35" t="s">
        <v>130</v>
      </c>
      <c r="G25" s="35" t="s">
        <v>246</v>
      </c>
      <c r="H25" s="15">
        <v>44440</v>
      </c>
      <c r="I25" s="15">
        <v>44621</v>
      </c>
      <c r="J25" s="14">
        <v>45000</v>
      </c>
      <c r="K25" s="14">
        <v>0</v>
      </c>
      <c r="L25" s="14">
        <v>45000</v>
      </c>
      <c r="M25" s="14">
        <f t="shared" si="0"/>
        <v>1291.5</v>
      </c>
      <c r="N25" s="14">
        <v>1148.33</v>
      </c>
      <c r="O25" s="14">
        <f>J25*0.0304</f>
        <v>1368</v>
      </c>
      <c r="P25" s="14">
        <v>0</v>
      </c>
      <c r="Q25" s="14">
        <f t="shared" si="1"/>
        <v>3807.83</v>
      </c>
      <c r="R25" s="13">
        <f t="shared" si="2"/>
        <v>41192.17</v>
      </c>
    </row>
    <row r="26" spans="1:18" s="87" customFormat="1" ht="38.25" customHeight="1" x14ac:dyDescent="0.2">
      <c r="B26" s="85">
        <f t="shared" si="3"/>
        <v>6</v>
      </c>
      <c r="C26" s="16" t="s">
        <v>154</v>
      </c>
      <c r="D26" s="16" t="s">
        <v>187</v>
      </c>
      <c r="E26" s="16" t="s">
        <v>173</v>
      </c>
      <c r="F26" s="35" t="s">
        <v>130</v>
      </c>
      <c r="G26" s="35" t="s">
        <v>246</v>
      </c>
      <c r="H26" s="15">
        <v>44378</v>
      </c>
      <c r="I26" s="15">
        <v>44562</v>
      </c>
      <c r="J26" s="14">
        <v>150000</v>
      </c>
      <c r="K26" s="14">
        <v>0</v>
      </c>
      <c r="L26" s="14">
        <v>150000</v>
      </c>
      <c r="M26" s="14">
        <f t="shared" si="0"/>
        <v>4305</v>
      </c>
      <c r="N26" s="14">
        <v>23866.62</v>
      </c>
      <c r="O26" s="14">
        <v>4560</v>
      </c>
      <c r="P26" s="14">
        <v>0</v>
      </c>
      <c r="Q26" s="14">
        <f t="shared" si="1"/>
        <v>32731.62</v>
      </c>
      <c r="R26" s="13">
        <f t="shared" si="2"/>
        <v>117268.38</v>
      </c>
    </row>
    <row r="27" spans="1:18" s="87" customFormat="1" ht="38.25" customHeight="1" x14ac:dyDescent="0.2">
      <c r="B27" s="85">
        <f t="shared" si="3"/>
        <v>7</v>
      </c>
      <c r="C27" s="16" t="s">
        <v>139</v>
      </c>
      <c r="D27" s="16" t="s">
        <v>193</v>
      </c>
      <c r="E27" s="16" t="s">
        <v>175</v>
      </c>
      <c r="F27" s="35" t="s">
        <v>130</v>
      </c>
      <c r="G27" s="35" t="s">
        <v>246</v>
      </c>
      <c r="H27" s="15">
        <v>44256</v>
      </c>
      <c r="I27" s="15">
        <v>44561</v>
      </c>
      <c r="J27" s="14">
        <v>150000</v>
      </c>
      <c r="K27" s="14">
        <v>0</v>
      </c>
      <c r="L27" s="14">
        <v>150000</v>
      </c>
      <c r="M27" s="14">
        <f t="shared" si="0"/>
        <v>4305</v>
      </c>
      <c r="N27" s="14">
        <v>23866.62</v>
      </c>
      <c r="O27" s="14">
        <v>4560</v>
      </c>
      <c r="P27" s="14">
        <v>1516</v>
      </c>
      <c r="Q27" s="14">
        <f t="shared" si="1"/>
        <v>34247.619999999995</v>
      </c>
      <c r="R27" s="13">
        <f t="shared" si="2"/>
        <v>115752.38</v>
      </c>
    </row>
    <row r="28" spans="1:18" s="87" customFormat="1" ht="38.25" customHeight="1" x14ac:dyDescent="0.2">
      <c r="B28" s="85">
        <f t="shared" si="3"/>
        <v>8</v>
      </c>
      <c r="C28" s="16" t="s">
        <v>164</v>
      </c>
      <c r="D28" s="16" t="s">
        <v>193</v>
      </c>
      <c r="E28" s="16" t="s">
        <v>8</v>
      </c>
      <c r="F28" s="35" t="s">
        <v>130</v>
      </c>
      <c r="G28" s="35" t="s">
        <v>246</v>
      </c>
      <c r="H28" s="15">
        <v>44409</v>
      </c>
      <c r="I28" s="15">
        <v>44593</v>
      </c>
      <c r="J28" s="14">
        <v>50000</v>
      </c>
      <c r="K28" s="14">
        <v>0</v>
      </c>
      <c r="L28" s="14">
        <v>50000</v>
      </c>
      <c r="M28" s="14">
        <f t="shared" si="0"/>
        <v>1435</v>
      </c>
      <c r="N28" s="14">
        <v>1854</v>
      </c>
      <c r="O28" s="14">
        <f>J28*0.0304</f>
        <v>1520</v>
      </c>
      <c r="P28" s="14">
        <v>0</v>
      </c>
      <c r="Q28" s="14">
        <f t="shared" si="1"/>
        <v>4809</v>
      </c>
      <c r="R28" s="13">
        <f t="shared" si="2"/>
        <v>45191</v>
      </c>
    </row>
    <row r="29" spans="1:18" s="87" customFormat="1" ht="38.25" customHeight="1" x14ac:dyDescent="0.2">
      <c r="B29" s="85">
        <f t="shared" si="3"/>
        <v>9</v>
      </c>
      <c r="C29" s="16" t="s">
        <v>153</v>
      </c>
      <c r="D29" s="16" t="s">
        <v>193</v>
      </c>
      <c r="E29" s="16" t="s">
        <v>8</v>
      </c>
      <c r="F29" s="35" t="s">
        <v>130</v>
      </c>
      <c r="G29" s="35" t="s">
        <v>246</v>
      </c>
      <c r="H29" s="15">
        <v>44409</v>
      </c>
      <c r="I29" s="15">
        <v>44593</v>
      </c>
      <c r="J29" s="14">
        <v>50000</v>
      </c>
      <c r="K29" s="14">
        <v>0</v>
      </c>
      <c r="L29" s="14">
        <v>50000</v>
      </c>
      <c r="M29" s="14">
        <f t="shared" si="0"/>
        <v>1435</v>
      </c>
      <c r="N29" s="14">
        <v>1448.96</v>
      </c>
      <c r="O29" s="14">
        <f>J29*0.0304</f>
        <v>1520</v>
      </c>
      <c r="P29" s="14">
        <v>5125.24</v>
      </c>
      <c r="Q29" s="14">
        <f t="shared" si="1"/>
        <v>9529.2000000000007</v>
      </c>
      <c r="R29" s="13">
        <f t="shared" si="2"/>
        <v>40470.800000000003</v>
      </c>
    </row>
    <row r="30" spans="1:18" s="87" customFormat="1" ht="38.25" customHeight="1" x14ac:dyDescent="0.2">
      <c r="B30" s="85">
        <f t="shared" si="3"/>
        <v>10</v>
      </c>
      <c r="C30" s="16" t="s">
        <v>268</v>
      </c>
      <c r="D30" s="16" t="s">
        <v>193</v>
      </c>
      <c r="E30" s="16" t="s">
        <v>8</v>
      </c>
      <c r="F30" s="35" t="s">
        <v>130</v>
      </c>
      <c r="G30" s="35" t="s">
        <v>246</v>
      </c>
      <c r="H30" s="15">
        <v>44409</v>
      </c>
      <c r="I30" s="15">
        <v>44593</v>
      </c>
      <c r="J30" s="14">
        <v>50000</v>
      </c>
      <c r="K30" s="31">
        <v>0</v>
      </c>
      <c r="L30" s="14">
        <v>50000</v>
      </c>
      <c r="M30" s="14">
        <f t="shared" si="0"/>
        <v>1435</v>
      </c>
      <c r="N30" s="14">
        <v>1651.48</v>
      </c>
      <c r="O30" s="14">
        <f>J30*0.0304</f>
        <v>1520</v>
      </c>
      <c r="P30" s="31">
        <v>1350.12</v>
      </c>
      <c r="Q30" s="14">
        <f t="shared" si="1"/>
        <v>5956.5999999999995</v>
      </c>
      <c r="R30" s="13">
        <f t="shared" si="2"/>
        <v>44043.4</v>
      </c>
    </row>
    <row r="31" spans="1:18" s="87" customFormat="1" ht="38.25" customHeight="1" x14ac:dyDescent="0.2">
      <c r="B31" s="85">
        <f t="shared" si="3"/>
        <v>11</v>
      </c>
      <c r="C31" s="16" t="s">
        <v>143</v>
      </c>
      <c r="D31" s="16" t="s">
        <v>192</v>
      </c>
      <c r="E31" s="16" t="s">
        <v>174</v>
      </c>
      <c r="F31" s="35" t="s">
        <v>130</v>
      </c>
      <c r="G31" s="35" t="s">
        <v>246</v>
      </c>
      <c r="H31" s="15">
        <v>44378</v>
      </c>
      <c r="I31" s="15">
        <v>44562</v>
      </c>
      <c r="J31" s="14">
        <v>150000</v>
      </c>
      <c r="K31" s="14">
        <v>0</v>
      </c>
      <c r="L31" s="14">
        <v>150000</v>
      </c>
      <c r="M31" s="14">
        <f t="shared" si="0"/>
        <v>4305</v>
      </c>
      <c r="N31" s="14">
        <v>23866.62</v>
      </c>
      <c r="O31" s="14">
        <v>4560</v>
      </c>
      <c r="P31" s="14">
        <v>0</v>
      </c>
      <c r="Q31" s="14">
        <f t="shared" si="1"/>
        <v>32731.62</v>
      </c>
      <c r="R31" s="13">
        <f t="shared" ref="R31:R54" si="4">J31-Q31</f>
        <v>117268.38</v>
      </c>
    </row>
    <row r="32" spans="1:18" s="87" customFormat="1" ht="38.25" customHeight="1" x14ac:dyDescent="0.2">
      <c r="B32" s="85">
        <f t="shared" si="3"/>
        <v>12</v>
      </c>
      <c r="C32" s="16" t="s">
        <v>168</v>
      </c>
      <c r="D32" s="16" t="s">
        <v>192</v>
      </c>
      <c r="E32" s="16" t="s">
        <v>169</v>
      </c>
      <c r="F32" s="35" t="s">
        <v>130</v>
      </c>
      <c r="G32" s="35" t="s">
        <v>246</v>
      </c>
      <c r="H32" s="15">
        <v>44378</v>
      </c>
      <c r="I32" s="15">
        <v>44562</v>
      </c>
      <c r="J32" s="14">
        <v>45000</v>
      </c>
      <c r="K32" s="14">
        <v>0</v>
      </c>
      <c r="L32" s="14">
        <v>45000</v>
      </c>
      <c r="M32" s="14">
        <f t="shared" si="0"/>
        <v>1291.5</v>
      </c>
      <c r="N32" s="14">
        <v>1148.33</v>
      </c>
      <c r="O32" s="14">
        <f>J32*0.0304</f>
        <v>1368</v>
      </c>
      <c r="P32" s="14">
        <v>100</v>
      </c>
      <c r="Q32" s="14">
        <f t="shared" si="1"/>
        <v>3907.83</v>
      </c>
      <c r="R32" s="13">
        <f t="shared" si="4"/>
        <v>41092.17</v>
      </c>
    </row>
    <row r="33" spans="2:18" s="87" customFormat="1" ht="38.25" customHeight="1" x14ac:dyDescent="0.2">
      <c r="B33" s="85">
        <f t="shared" si="3"/>
        <v>13</v>
      </c>
      <c r="C33" s="16" t="s">
        <v>170</v>
      </c>
      <c r="D33" s="16" t="s">
        <v>192</v>
      </c>
      <c r="E33" s="16" t="s">
        <v>171</v>
      </c>
      <c r="F33" s="35" t="s">
        <v>130</v>
      </c>
      <c r="G33" s="35" t="s">
        <v>246</v>
      </c>
      <c r="H33" s="15">
        <v>44409</v>
      </c>
      <c r="I33" s="15">
        <v>44593</v>
      </c>
      <c r="J33" s="14">
        <v>46000</v>
      </c>
      <c r="K33" s="14">
        <v>0</v>
      </c>
      <c r="L33" s="14">
        <v>46000</v>
      </c>
      <c r="M33" s="14">
        <f t="shared" si="0"/>
        <v>1320.2</v>
      </c>
      <c r="N33" s="14">
        <v>1289.46</v>
      </c>
      <c r="O33" s="14">
        <f>J33*0.0304</f>
        <v>1398.4</v>
      </c>
      <c r="P33" s="14">
        <v>6150</v>
      </c>
      <c r="Q33" s="14">
        <f t="shared" si="1"/>
        <v>10158.06</v>
      </c>
      <c r="R33" s="13">
        <f t="shared" si="4"/>
        <v>35841.94</v>
      </c>
    </row>
    <row r="34" spans="2:18" s="87" customFormat="1" ht="38.25" customHeight="1" x14ac:dyDescent="0.2">
      <c r="B34" s="85">
        <f t="shared" si="3"/>
        <v>14</v>
      </c>
      <c r="C34" s="16" t="s">
        <v>225</v>
      </c>
      <c r="D34" s="16" t="s">
        <v>192</v>
      </c>
      <c r="E34" s="16" t="s">
        <v>239</v>
      </c>
      <c r="F34" s="35" t="s">
        <v>130</v>
      </c>
      <c r="G34" s="35" t="s">
        <v>247</v>
      </c>
      <c r="H34" s="15">
        <v>44409</v>
      </c>
      <c r="I34" s="15">
        <v>44593</v>
      </c>
      <c r="J34" s="14">
        <v>36000</v>
      </c>
      <c r="K34" s="14">
        <v>0</v>
      </c>
      <c r="L34" s="14">
        <v>36000</v>
      </c>
      <c r="M34" s="14">
        <f t="shared" si="0"/>
        <v>1033.2</v>
      </c>
      <c r="N34" s="14">
        <v>0</v>
      </c>
      <c r="O34" s="14">
        <f>J34*0.0304</f>
        <v>1094.4000000000001</v>
      </c>
      <c r="P34" s="14">
        <v>100</v>
      </c>
      <c r="Q34" s="14">
        <f t="shared" si="1"/>
        <v>2227.6000000000004</v>
      </c>
      <c r="R34" s="13">
        <f t="shared" si="4"/>
        <v>33772.400000000001</v>
      </c>
    </row>
    <row r="35" spans="2:18" s="87" customFormat="1" ht="38.25" customHeight="1" x14ac:dyDescent="0.2">
      <c r="B35" s="85">
        <f t="shared" si="3"/>
        <v>15</v>
      </c>
      <c r="C35" s="16" t="s">
        <v>121</v>
      </c>
      <c r="D35" s="16" t="s">
        <v>249</v>
      </c>
      <c r="E35" s="16" t="s">
        <v>166</v>
      </c>
      <c r="F35" s="35" t="s">
        <v>130</v>
      </c>
      <c r="G35" s="35" t="s">
        <v>247</v>
      </c>
      <c r="H35" s="15">
        <v>44378</v>
      </c>
      <c r="I35" s="15">
        <v>44562</v>
      </c>
      <c r="J35" s="14">
        <v>150000</v>
      </c>
      <c r="K35" s="14">
        <v>0</v>
      </c>
      <c r="L35" s="14">
        <v>150000</v>
      </c>
      <c r="M35" s="14">
        <f t="shared" si="0"/>
        <v>4305</v>
      </c>
      <c r="N35" s="14">
        <v>23866.62</v>
      </c>
      <c r="O35" s="14">
        <v>4560</v>
      </c>
      <c r="P35" s="14">
        <v>0</v>
      </c>
      <c r="Q35" s="14">
        <f t="shared" si="1"/>
        <v>32731.62</v>
      </c>
      <c r="R35" s="13">
        <f t="shared" si="4"/>
        <v>117268.38</v>
      </c>
    </row>
    <row r="36" spans="2:18" s="87" customFormat="1" ht="38.25" customHeight="1" x14ac:dyDescent="0.2">
      <c r="B36" s="85">
        <f t="shared" si="3"/>
        <v>16</v>
      </c>
      <c r="C36" s="16" t="s">
        <v>251</v>
      </c>
      <c r="D36" s="16" t="s">
        <v>249</v>
      </c>
      <c r="E36" s="16" t="s">
        <v>252</v>
      </c>
      <c r="F36" s="35" t="s">
        <v>130</v>
      </c>
      <c r="G36" s="35" t="s">
        <v>246</v>
      </c>
      <c r="H36" s="15">
        <v>44417</v>
      </c>
      <c r="I36" s="15">
        <v>44593</v>
      </c>
      <c r="J36" s="14">
        <v>100000</v>
      </c>
      <c r="K36" s="14">
        <v>0</v>
      </c>
      <c r="L36" s="14">
        <v>100000</v>
      </c>
      <c r="M36" s="14">
        <f t="shared" si="0"/>
        <v>2870</v>
      </c>
      <c r="N36" s="14">
        <v>12105.37</v>
      </c>
      <c r="O36" s="14">
        <f t="shared" ref="O36:O41" si="5">J36*0.0304</f>
        <v>3040</v>
      </c>
      <c r="P36" s="14">
        <v>0</v>
      </c>
      <c r="Q36" s="14">
        <f t="shared" si="1"/>
        <v>18015.370000000003</v>
      </c>
      <c r="R36" s="13">
        <f t="shared" si="4"/>
        <v>81984.63</v>
      </c>
    </row>
    <row r="37" spans="2:18" s="87" customFormat="1" ht="38.25" customHeight="1" x14ac:dyDescent="0.2">
      <c r="B37" s="85">
        <f t="shared" si="3"/>
        <v>17</v>
      </c>
      <c r="C37" s="16" t="s">
        <v>269</v>
      </c>
      <c r="D37" s="16" t="s">
        <v>249</v>
      </c>
      <c r="E37" s="16" t="s">
        <v>270</v>
      </c>
      <c r="F37" s="35" t="s">
        <v>130</v>
      </c>
      <c r="G37" s="35" t="s">
        <v>247</v>
      </c>
      <c r="H37" s="15">
        <v>44440</v>
      </c>
      <c r="I37" s="15">
        <v>44621</v>
      </c>
      <c r="J37" s="14">
        <v>80000</v>
      </c>
      <c r="K37" s="14">
        <v>0</v>
      </c>
      <c r="L37" s="14">
        <v>80000</v>
      </c>
      <c r="M37" s="14">
        <f t="shared" si="0"/>
        <v>2296</v>
      </c>
      <c r="N37" s="14">
        <v>7400.87</v>
      </c>
      <c r="O37" s="14">
        <f t="shared" si="5"/>
        <v>2432</v>
      </c>
      <c r="P37" s="14">
        <v>0</v>
      </c>
      <c r="Q37" s="14">
        <f t="shared" si="1"/>
        <v>12128.869999999999</v>
      </c>
      <c r="R37" s="13">
        <f t="shared" si="4"/>
        <v>67871.13</v>
      </c>
    </row>
    <row r="38" spans="2:18" s="87" customFormat="1" ht="38.25" customHeight="1" x14ac:dyDescent="0.2">
      <c r="B38" s="85">
        <f t="shared" si="3"/>
        <v>18</v>
      </c>
      <c r="C38" s="16" t="s">
        <v>144</v>
      </c>
      <c r="D38" s="16" t="s">
        <v>249</v>
      </c>
      <c r="E38" s="16" t="s">
        <v>106</v>
      </c>
      <c r="F38" s="35" t="s">
        <v>130</v>
      </c>
      <c r="G38" s="35" t="s">
        <v>247</v>
      </c>
      <c r="H38" s="15">
        <v>44409</v>
      </c>
      <c r="I38" s="15">
        <v>44593</v>
      </c>
      <c r="J38" s="14">
        <v>45000</v>
      </c>
      <c r="K38" s="14">
        <v>0</v>
      </c>
      <c r="L38" s="14">
        <v>45000</v>
      </c>
      <c r="M38" s="14">
        <f t="shared" si="0"/>
        <v>1291.5</v>
      </c>
      <c r="N38" s="14">
        <v>945.81</v>
      </c>
      <c r="O38" s="14">
        <f t="shared" si="5"/>
        <v>1368</v>
      </c>
      <c r="P38" s="14">
        <v>1350.12</v>
      </c>
      <c r="Q38" s="14">
        <f t="shared" si="1"/>
        <v>4955.43</v>
      </c>
      <c r="R38" s="13">
        <f t="shared" si="4"/>
        <v>40044.57</v>
      </c>
    </row>
    <row r="39" spans="2:18" s="87" customFormat="1" ht="38.25" customHeight="1" x14ac:dyDescent="0.2">
      <c r="B39" s="85">
        <f t="shared" si="3"/>
        <v>19</v>
      </c>
      <c r="C39" s="16" t="s">
        <v>141</v>
      </c>
      <c r="D39" s="16" t="s">
        <v>249</v>
      </c>
      <c r="E39" s="16" t="s">
        <v>142</v>
      </c>
      <c r="F39" s="35" t="s">
        <v>130</v>
      </c>
      <c r="G39" s="35" t="s">
        <v>247</v>
      </c>
      <c r="H39" s="15">
        <v>44409</v>
      </c>
      <c r="I39" s="15">
        <v>44593</v>
      </c>
      <c r="J39" s="14">
        <v>45000</v>
      </c>
      <c r="K39" s="14">
        <v>0</v>
      </c>
      <c r="L39" s="14">
        <v>45000</v>
      </c>
      <c r="M39" s="14">
        <f t="shared" si="0"/>
        <v>1291.5</v>
      </c>
      <c r="N39" s="14">
        <v>1148.33</v>
      </c>
      <c r="O39" s="14">
        <f t="shared" si="5"/>
        <v>1368</v>
      </c>
      <c r="P39" s="14">
        <v>0</v>
      </c>
      <c r="Q39" s="14">
        <f t="shared" si="1"/>
        <v>3807.83</v>
      </c>
      <c r="R39" s="13">
        <f t="shared" si="4"/>
        <v>41192.17</v>
      </c>
    </row>
    <row r="40" spans="2:18" s="87" customFormat="1" ht="38.25" customHeight="1" x14ac:dyDescent="0.2">
      <c r="B40" s="85">
        <f t="shared" si="3"/>
        <v>20</v>
      </c>
      <c r="C40" s="16" t="s">
        <v>271</v>
      </c>
      <c r="D40" s="16" t="s">
        <v>249</v>
      </c>
      <c r="E40" s="16" t="s">
        <v>272</v>
      </c>
      <c r="F40" s="35" t="s">
        <v>130</v>
      </c>
      <c r="G40" s="35" t="s">
        <v>247</v>
      </c>
      <c r="H40" s="15">
        <v>44440</v>
      </c>
      <c r="I40" s="15">
        <v>44621</v>
      </c>
      <c r="J40" s="14">
        <v>45000</v>
      </c>
      <c r="K40" s="14">
        <v>0</v>
      </c>
      <c r="L40" s="14">
        <v>45000</v>
      </c>
      <c r="M40" s="14">
        <f t="shared" si="0"/>
        <v>1291.5</v>
      </c>
      <c r="N40" s="14">
        <v>743.29</v>
      </c>
      <c r="O40" s="14">
        <f t="shared" si="5"/>
        <v>1368</v>
      </c>
      <c r="P40" s="14">
        <v>2700.24</v>
      </c>
      <c r="Q40" s="14">
        <f t="shared" si="1"/>
        <v>6103.03</v>
      </c>
      <c r="R40" s="13">
        <f t="shared" si="4"/>
        <v>38896.97</v>
      </c>
    </row>
    <row r="41" spans="2:18" s="87" customFormat="1" ht="38.25" customHeight="1" x14ac:dyDescent="0.2">
      <c r="B41" s="85">
        <f t="shared" si="3"/>
        <v>21</v>
      </c>
      <c r="C41" s="16" t="s">
        <v>283</v>
      </c>
      <c r="D41" s="16" t="s">
        <v>249</v>
      </c>
      <c r="E41" s="16" t="s">
        <v>286</v>
      </c>
      <c r="F41" s="35" t="s">
        <v>130</v>
      </c>
      <c r="G41" s="35" t="s">
        <v>247</v>
      </c>
      <c r="H41" s="15">
        <v>44473</v>
      </c>
      <c r="I41" s="15">
        <v>44655</v>
      </c>
      <c r="J41" s="14">
        <v>70000</v>
      </c>
      <c r="K41" s="14">
        <v>0</v>
      </c>
      <c r="L41" s="14">
        <v>70000</v>
      </c>
      <c r="M41" s="14">
        <f t="shared" si="0"/>
        <v>2009</v>
      </c>
      <c r="N41" s="14">
        <v>5368.48</v>
      </c>
      <c r="O41" s="14">
        <f t="shared" si="5"/>
        <v>2128</v>
      </c>
      <c r="P41" s="14">
        <v>0</v>
      </c>
      <c r="Q41" s="14">
        <f t="shared" si="1"/>
        <v>9505.48</v>
      </c>
      <c r="R41" s="13">
        <f t="shared" si="4"/>
        <v>60494.520000000004</v>
      </c>
    </row>
    <row r="42" spans="2:18" s="87" customFormat="1" ht="38.25" customHeight="1" x14ac:dyDescent="0.2">
      <c r="B42" s="85">
        <f t="shared" si="3"/>
        <v>22</v>
      </c>
      <c r="C42" s="16" t="s">
        <v>132</v>
      </c>
      <c r="D42" s="16" t="s">
        <v>213</v>
      </c>
      <c r="E42" s="16" t="s">
        <v>177</v>
      </c>
      <c r="F42" s="35" t="s">
        <v>130</v>
      </c>
      <c r="G42" s="35" t="s">
        <v>247</v>
      </c>
      <c r="H42" s="15">
        <v>44378</v>
      </c>
      <c r="I42" s="15">
        <v>44562</v>
      </c>
      <c r="J42" s="14">
        <v>150000</v>
      </c>
      <c r="K42" s="14">
        <v>0</v>
      </c>
      <c r="L42" s="14">
        <v>150000</v>
      </c>
      <c r="M42" s="14">
        <f t="shared" si="0"/>
        <v>4305</v>
      </c>
      <c r="N42" s="14">
        <v>23866.62</v>
      </c>
      <c r="O42" s="14">
        <v>4560</v>
      </c>
      <c r="P42" s="14">
        <v>0</v>
      </c>
      <c r="Q42" s="14">
        <f t="shared" si="1"/>
        <v>32731.62</v>
      </c>
      <c r="R42" s="13">
        <f t="shared" si="4"/>
        <v>117268.38</v>
      </c>
    </row>
    <row r="43" spans="2:18" s="87" customFormat="1" ht="38.25" customHeight="1" x14ac:dyDescent="0.2">
      <c r="B43" s="85">
        <f t="shared" si="3"/>
        <v>23</v>
      </c>
      <c r="C43" s="16" t="s">
        <v>135</v>
      </c>
      <c r="D43" s="16" t="s">
        <v>213</v>
      </c>
      <c r="E43" s="16" t="s">
        <v>136</v>
      </c>
      <c r="F43" s="35" t="s">
        <v>130</v>
      </c>
      <c r="G43" s="35" t="s">
        <v>246</v>
      </c>
      <c r="H43" s="15">
        <v>44409</v>
      </c>
      <c r="I43" s="15">
        <v>44593</v>
      </c>
      <c r="J43" s="14">
        <v>50000</v>
      </c>
      <c r="K43" s="14">
        <v>0</v>
      </c>
      <c r="L43" s="14">
        <v>50000</v>
      </c>
      <c r="M43" s="14">
        <f t="shared" si="0"/>
        <v>1435</v>
      </c>
      <c r="N43" s="14">
        <v>1854</v>
      </c>
      <c r="O43" s="14">
        <f>J43*0.0304</f>
        <v>1520</v>
      </c>
      <c r="P43" s="14">
        <v>0</v>
      </c>
      <c r="Q43" s="14">
        <f t="shared" si="1"/>
        <v>4809</v>
      </c>
      <c r="R43" s="13">
        <f t="shared" si="4"/>
        <v>45191</v>
      </c>
    </row>
    <row r="44" spans="2:18" s="87" customFormat="1" ht="38.25" customHeight="1" x14ac:dyDescent="0.2">
      <c r="B44" s="85">
        <f t="shared" si="3"/>
        <v>24</v>
      </c>
      <c r="C44" s="16" t="s">
        <v>224</v>
      </c>
      <c r="D44" s="16" t="s">
        <v>213</v>
      </c>
      <c r="E44" s="16" t="s">
        <v>279</v>
      </c>
      <c r="F44" s="35" t="s">
        <v>130</v>
      </c>
      <c r="G44" s="35" t="s">
        <v>247</v>
      </c>
      <c r="H44" s="15">
        <v>44409</v>
      </c>
      <c r="I44" s="15">
        <v>44593</v>
      </c>
      <c r="J44" s="14">
        <v>47000</v>
      </c>
      <c r="K44" s="14">
        <v>0</v>
      </c>
      <c r="L44" s="14">
        <v>47000</v>
      </c>
      <c r="M44" s="14">
        <f t="shared" si="0"/>
        <v>1348.9</v>
      </c>
      <c r="N44" s="14">
        <v>1228.08</v>
      </c>
      <c r="O44" s="14">
        <f>J44*0.0304</f>
        <v>1428.8</v>
      </c>
      <c r="P44" s="14">
        <v>1350.12</v>
      </c>
      <c r="Q44" s="14">
        <f t="shared" si="1"/>
        <v>5355.9</v>
      </c>
      <c r="R44" s="13">
        <f t="shared" si="4"/>
        <v>41644.1</v>
      </c>
    </row>
    <row r="45" spans="2:18" s="87" customFormat="1" ht="38.25" customHeight="1" x14ac:dyDescent="0.2">
      <c r="B45" s="85">
        <f t="shared" si="3"/>
        <v>25</v>
      </c>
      <c r="C45" s="16" t="s">
        <v>124</v>
      </c>
      <c r="D45" s="16" t="s">
        <v>215</v>
      </c>
      <c r="E45" s="16" t="s">
        <v>165</v>
      </c>
      <c r="F45" s="35" t="s">
        <v>130</v>
      </c>
      <c r="G45" s="35" t="s">
        <v>246</v>
      </c>
      <c r="H45" s="15">
        <v>44378</v>
      </c>
      <c r="I45" s="15">
        <v>44562</v>
      </c>
      <c r="J45" s="14">
        <v>150000</v>
      </c>
      <c r="K45" s="14">
        <v>0</v>
      </c>
      <c r="L45" s="14">
        <v>150000</v>
      </c>
      <c r="M45" s="14">
        <f t="shared" si="0"/>
        <v>4305</v>
      </c>
      <c r="N45" s="14">
        <v>23866.62</v>
      </c>
      <c r="O45" s="14">
        <v>4560</v>
      </c>
      <c r="P45" s="14">
        <v>5664</v>
      </c>
      <c r="Q45" s="14">
        <f t="shared" si="1"/>
        <v>38395.619999999995</v>
      </c>
      <c r="R45" s="13">
        <f t="shared" si="4"/>
        <v>111604.38</v>
      </c>
    </row>
    <row r="46" spans="2:18" s="87" customFormat="1" ht="38.25" customHeight="1" x14ac:dyDescent="0.2">
      <c r="B46" s="85">
        <f t="shared" si="3"/>
        <v>26</v>
      </c>
      <c r="C46" s="16" t="s">
        <v>231</v>
      </c>
      <c r="D46" s="16" t="s">
        <v>178</v>
      </c>
      <c r="E46" s="16" t="s">
        <v>292</v>
      </c>
      <c r="F46" s="35" t="s">
        <v>130</v>
      </c>
      <c r="G46" s="35" t="s">
        <v>246</v>
      </c>
      <c r="H46" s="15">
        <v>44409</v>
      </c>
      <c r="I46" s="15">
        <v>44593</v>
      </c>
      <c r="J46" s="14">
        <v>110000</v>
      </c>
      <c r="K46" s="14">
        <v>0</v>
      </c>
      <c r="L46" s="14">
        <v>110000</v>
      </c>
      <c r="M46" s="14">
        <f t="shared" si="0"/>
        <v>3157</v>
      </c>
      <c r="N46" s="14">
        <v>14457.62</v>
      </c>
      <c r="O46" s="14">
        <f t="shared" ref="O46:O51" si="6">J46*0.0304</f>
        <v>3344</v>
      </c>
      <c r="P46" s="14">
        <v>0</v>
      </c>
      <c r="Q46" s="14">
        <f t="shared" si="1"/>
        <v>20958.620000000003</v>
      </c>
      <c r="R46" s="13">
        <f t="shared" si="4"/>
        <v>89041.38</v>
      </c>
    </row>
    <row r="47" spans="2:18" s="87" customFormat="1" ht="38.25" customHeight="1" x14ac:dyDescent="0.2">
      <c r="B47" s="85">
        <f t="shared" si="3"/>
        <v>27</v>
      </c>
      <c r="C47" s="16" t="s">
        <v>293</v>
      </c>
      <c r="D47" s="16" t="s">
        <v>178</v>
      </c>
      <c r="E47" s="16" t="s">
        <v>294</v>
      </c>
      <c r="F47" s="35" t="s">
        <v>130</v>
      </c>
      <c r="G47" s="35" t="s">
        <v>247</v>
      </c>
      <c r="H47" s="15" t="s">
        <v>295</v>
      </c>
      <c r="I47" s="15">
        <v>44682</v>
      </c>
      <c r="J47" s="14">
        <v>110000</v>
      </c>
      <c r="K47" s="14">
        <v>0</v>
      </c>
      <c r="L47" s="14">
        <v>110000</v>
      </c>
      <c r="M47" s="14">
        <f t="shared" si="0"/>
        <v>3157</v>
      </c>
      <c r="N47" s="14">
        <v>14457.62</v>
      </c>
      <c r="O47" s="14">
        <f t="shared" si="6"/>
        <v>3344</v>
      </c>
      <c r="P47" s="14">
        <v>0</v>
      </c>
      <c r="Q47" s="14">
        <f t="shared" si="1"/>
        <v>20958.620000000003</v>
      </c>
      <c r="R47" s="13">
        <f t="shared" si="4"/>
        <v>89041.38</v>
      </c>
    </row>
    <row r="48" spans="2:18" s="87" customFormat="1" ht="38.25" customHeight="1" x14ac:dyDescent="0.2">
      <c r="B48" s="85">
        <f t="shared" si="3"/>
        <v>28</v>
      </c>
      <c r="C48" s="16" t="s">
        <v>254</v>
      </c>
      <c r="D48" s="16" t="s">
        <v>178</v>
      </c>
      <c r="E48" s="16" t="s">
        <v>253</v>
      </c>
      <c r="F48" s="35" t="s">
        <v>130</v>
      </c>
      <c r="G48" s="35" t="s">
        <v>246</v>
      </c>
      <c r="H48" s="15">
        <v>44410</v>
      </c>
      <c r="I48" s="15">
        <v>44594</v>
      </c>
      <c r="J48" s="14">
        <v>45000</v>
      </c>
      <c r="K48" s="14">
        <v>0</v>
      </c>
      <c r="L48" s="14">
        <v>45000</v>
      </c>
      <c r="M48" s="14">
        <f t="shared" si="0"/>
        <v>1291.5</v>
      </c>
      <c r="N48" s="14">
        <v>1148.33</v>
      </c>
      <c r="O48" s="14">
        <f t="shared" si="6"/>
        <v>1368</v>
      </c>
      <c r="P48" s="14">
        <v>718</v>
      </c>
      <c r="Q48" s="14">
        <f t="shared" si="1"/>
        <v>4525.83</v>
      </c>
      <c r="R48" s="13">
        <f t="shared" si="4"/>
        <v>40474.17</v>
      </c>
    </row>
    <row r="49" spans="2:18" s="87" customFormat="1" ht="38.25" customHeight="1" x14ac:dyDescent="0.2">
      <c r="B49" s="85">
        <f t="shared" si="3"/>
        <v>29</v>
      </c>
      <c r="C49" s="16" t="s">
        <v>255</v>
      </c>
      <c r="D49" s="16" t="s">
        <v>178</v>
      </c>
      <c r="E49" s="16" t="s">
        <v>256</v>
      </c>
      <c r="F49" s="35" t="s">
        <v>130</v>
      </c>
      <c r="G49" s="35" t="s">
        <v>246</v>
      </c>
      <c r="H49" s="15">
        <v>44410</v>
      </c>
      <c r="I49" s="15">
        <v>44594</v>
      </c>
      <c r="J49" s="14">
        <v>45000</v>
      </c>
      <c r="K49" s="14">
        <v>0</v>
      </c>
      <c r="L49" s="14">
        <v>45000</v>
      </c>
      <c r="M49" s="14">
        <f t="shared" si="0"/>
        <v>1291.5</v>
      </c>
      <c r="N49" s="14">
        <v>1148.33</v>
      </c>
      <c r="O49" s="14">
        <f t="shared" si="6"/>
        <v>1368</v>
      </c>
      <c r="P49" s="14">
        <v>0</v>
      </c>
      <c r="Q49" s="14">
        <f t="shared" si="1"/>
        <v>3807.83</v>
      </c>
      <c r="R49" s="13">
        <f t="shared" si="4"/>
        <v>41192.17</v>
      </c>
    </row>
    <row r="50" spans="2:18" s="87" customFormat="1" ht="38.25" customHeight="1" x14ac:dyDescent="0.2">
      <c r="B50" s="85">
        <f t="shared" si="3"/>
        <v>30</v>
      </c>
      <c r="C50" s="16" t="s">
        <v>230</v>
      </c>
      <c r="D50" s="16" t="s">
        <v>178</v>
      </c>
      <c r="E50" s="16" t="s">
        <v>253</v>
      </c>
      <c r="F50" s="35" t="s">
        <v>130</v>
      </c>
      <c r="G50" s="35" t="s">
        <v>246</v>
      </c>
      <c r="H50" s="15">
        <v>44409</v>
      </c>
      <c r="I50" s="15">
        <v>44593</v>
      </c>
      <c r="J50" s="14">
        <v>45000</v>
      </c>
      <c r="K50" s="31">
        <v>0</v>
      </c>
      <c r="L50" s="14">
        <v>45000</v>
      </c>
      <c r="M50" s="14">
        <f t="shared" si="0"/>
        <v>1291.5</v>
      </c>
      <c r="N50" s="14">
        <v>1148.33</v>
      </c>
      <c r="O50" s="14">
        <f t="shared" si="6"/>
        <v>1368</v>
      </c>
      <c r="P50" s="14">
        <v>0</v>
      </c>
      <c r="Q50" s="14">
        <f t="shared" si="1"/>
        <v>3807.83</v>
      </c>
      <c r="R50" s="13">
        <f t="shared" si="4"/>
        <v>41192.17</v>
      </c>
    </row>
    <row r="51" spans="2:18" s="87" customFormat="1" ht="38.25" customHeight="1" x14ac:dyDescent="0.2">
      <c r="B51" s="85">
        <f t="shared" si="3"/>
        <v>31</v>
      </c>
      <c r="C51" s="16" t="s">
        <v>273</v>
      </c>
      <c r="D51" s="16" t="s">
        <v>178</v>
      </c>
      <c r="E51" s="16" t="s">
        <v>232</v>
      </c>
      <c r="F51" s="35" t="s">
        <v>130</v>
      </c>
      <c r="G51" s="35" t="s">
        <v>246</v>
      </c>
      <c r="H51" s="15">
        <v>44425</v>
      </c>
      <c r="I51" s="15">
        <v>44609</v>
      </c>
      <c r="J51" s="14">
        <v>45000</v>
      </c>
      <c r="K51" s="31">
        <v>0</v>
      </c>
      <c r="L51" s="14">
        <v>45000</v>
      </c>
      <c r="M51" s="14">
        <f t="shared" si="0"/>
        <v>1291.5</v>
      </c>
      <c r="N51" s="14">
        <v>1148.33</v>
      </c>
      <c r="O51" s="14">
        <f t="shared" si="6"/>
        <v>1368</v>
      </c>
      <c r="P51" s="14">
        <v>0</v>
      </c>
      <c r="Q51" s="14">
        <f t="shared" si="1"/>
        <v>3807.83</v>
      </c>
      <c r="R51" s="13">
        <f t="shared" si="4"/>
        <v>41192.17</v>
      </c>
    </row>
    <row r="52" spans="2:18" s="87" customFormat="1" ht="38.25" customHeight="1" x14ac:dyDescent="0.2">
      <c r="B52" s="85">
        <f t="shared" si="3"/>
        <v>32</v>
      </c>
      <c r="C52" s="16" t="s">
        <v>155</v>
      </c>
      <c r="D52" s="16" t="s">
        <v>189</v>
      </c>
      <c r="E52" s="16" t="s">
        <v>113</v>
      </c>
      <c r="F52" s="35" t="s">
        <v>130</v>
      </c>
      <c r="G52" s="35" t="s">
        <v>246</v>
      </c>
      <c r="H52" s="15">
        <v>44378</v>
      </c>
      <c r="I52" s="15">
        <v>44562</v>
      </c>
      <c r="J52" s="14">
        <v>70000</v>
      </c>
      <c r="K52" s="14">
        <v>0</v>
      </c>
      <c r="L52" s="14">
        <v>70000</v>
      </c>
      <c r="M52" s="14">
        <f t="shared" si="0"/>
        <v>2009</v>
      </c>
      <c r="N52" s="14">
        <v>5368.48</v>
      </c>
      <c r="O52" s="14">
        <f>L52*0.0304</f>
        <v>2128</v>
      </c>
      <c r="P52" s="14">
        <v>0</v>
      </c>
      <c r="Q52" s="14">
        <f t="shared" si="1"/>
        <v>9505.48</v>
      </c>
      <c r="R52" s="13">
        <f t="shared" si="4"/>
        <v>60494.520000000004</v>
      </c>
    </row>
    <row r="53" spans="2:18" s="87" customFormat="1" ht="38.25" customHeight="1" x14ac:dyDescent="0.2">
      <c r="B53" s="85">
        <f t="shared" si="3"/>
        <v>33</v>
      </c>
      <c r="C53" s="16" t="s">
        <v>242</v>
      </c>
      <c r="D53" s="16" t="s">
        <v>189</v>
      </c>
      <c r="E53" s="16" t="s">
        <v>78</v>
      </c>
      <c r="F53" s="35" t="s">
        <v>130</v>
      </c>
      <c r="G53" s="35" t="s">
        <v>246</v>
      </c>
      <c r="H53" s="15">
        <v>44409</v>
      </c>
      <c r="I53" s="15">
        <v>44593</v>
      </c>
      <c r="J53" s="14">
        <v>50000</v>
      </c>
      <c r="K53" s="14">
        <v>0</v>
      </c>
      <c r="L53" s="14">
        <v>50000</v>
      </c>
      <c r="M53" s="14">
        <f t="shared" si="0"/>
        <v>1435</v>
      </c>
      <c r="N53" s="14">
        <v>1854</v>
      </c>
      <c r="O53" s="14">
        <v>1520</v>
      </c>
      <c r="P53" s="14">
        <v>0</v>
      </c>
      <c r="Q53" s="14">
        <f t="shared" si="1"/>
        <v>4809</v>
      </c>
      <c r="R53" s="13">
        <f t="shared" si="4"/>
        <v>45191</v>
      </c>
    </row>
    <row r="54" spans="2:18" s="87" customFormat="1" ht="38.25" customHeight="1" x14ac:dyDescent="0.2">
      <c r="B54" s="85">
        <f t="shared" si="3"/>
        <v>34</v>
      </c>
      <c r="C54" s="16" t="s">
        <v>281</v>
      </c>
      <c r="D54" s="16" t="s">
        <v>189</v>
      </c>
      <c r="E54" s="16" t="s">
        <v>78</v>
      </c>
      <c r="F54" s="35" t="s">
        <v>130</v>
      </c>
      <c r="G54" s="35" t="s">
        <v>246</v>
      </c>
      <c r="H54" s="15">
        <v>44417</v>
      </c>
      <c r="I54" s="15">
        <v>44601</v>
      </c>
      <c r="J54" s="14">
        <v>45000</v>
      </c>
      <c r="K54" s="14">
        <v>0</v>
      </c>
      <c r="L54" s="14">
        <v>45000</v>
      </c>
      <c r="M54" s="14">
        <f t="shared" si="0"/>
        <v>1291.5</v>
      </c>
      <c r="N54" s="14">
        <v>1148.33</v>
      </c>
      <c r="O54" s="14">
        <f>J54*0.0304</f>
        <v>1368</v>
      </c>
      <c r="P54" s="14">
        <v>0</v>
      </c>
      <c r="Q54" s="14">
        <f t="shared" si="1"/>
        <v>3807.83</v>
      </c>
      <c r="R54" s="13">
        <f t="shared" si="4"/>
        <v>41192.17</v>
      </c>
    </row>
    <row r="55" spans="2:18" s="87" customFormat="1" ht="38.25" customHeight="1" x14ac:dyDescent="0.2">
      <c r="B55" s="85">
        <f t="shared" si="3"/>
        <v>35</v>
      </c>
      <c r="C55" s="16" t="s">
        <v>134</v>
      </c>
      <c r="D55" s="16" t="s">
        <v>217</v>
      </c>
      <c r="E55" s="16" t="s">
        <v>241</v>
      </c>
      <c r="F55" s="35" t="s">
        <v>130</v>
      </c>
      <c r="G55" s="35" t="s">
        <v>246</v>
      </c>
      <c r="H55" s="15">
        <v>44378</v>
      </c>
      <c r="I55" s="15">
        <v>44562</v>
      </c>
      <c r="J55" s="14">
        <v>120000</v>
      </c>
      <c r="K55" s="14">
        <v>0</v>
      </c>
      <c r="L55" s="14">
        <v>120000</v>
      </c>
      <c r="M55" s="14">
        <f t="shared" ref="M55" si="7">J55*0.0287</f>
        <v>3444</v>
      </c>
      <c r="N55" s="14">
        <v>16809.87</v>
      </c>
      <c r="O55" s="14">
        <f>J55*0.0304</f>
        <v>3648</v>
      </c>
      <c r="P55" s="14">
        <v>100</v>
      </c>
      <c r="Q55" s="14">
        <f t="shared" ref="Q55" si="8">M55+N55+O55+P55</f>
        <v>24001.87</v>
      </c>
      <c r="R55" s="13">
        <f t="shared" ref="R55" si="9">J55-Q55</f>
        <v>95998.13</v>
      </c>
    </row>
    <row r="56" spans="2:18" s="87" customFormat="1" ht="38.25" customHeight="1" x14ac:dyDescent="0.2">
      <c r="B56" s="85">
        <f t="shared" si="3"/>
        <v>36</v>
      </c>
      <c r="C56" s="16" t="s">
        <v>133</v>
      </c>
      <c r="D56" s="16" t="s">
        <v>216</v>
      </c>
      <c r="E56" s="16" t="s">
        <v>218</v>
      </c>
      <c r="F56" s="35" t="s">
        <v>130</v>
      </c>
      <c r="G56" s="35" t="s">
        <v>246</v>
      </c>
      <c r="H56" s="15">
        <v>44409</v>
      </c>
      <c r="I56" s="15">
        <v>44593</v>
      </c>
      <c r="J56" s="14">
        <v>50000</v>
      </c>
      <c r="K56" s="14">
        <v>0</v>
      </c>
      <c r="L56" s="14">
        <v>50000</v>
      </c>
      <c r="M56" s="14">
        <f t="shared" ref="M56:M66" si="10">J56*0.0287</f>
        <v>1435</v>
      </c>
      <c r="N56" s="14">
        <v>1854</v>
      </c>
      <c r="O56" s="14">
        <f>J56*0.0304</f>
        <v>1520</v>
      </c>
      <c r="P56" s="14">
        <v>100</v>
      </c>
      <c r="Q56" s="14">
        <f t="shared" ref="Q56:Q66" si="11">M56+N56+O56+P56</f>
        <v>4909</v>
      </c>
      <c r="R56" s="13">
        <f t="shared" ref="R56:R66" si="12">J56-Q56</f>
        <v>45091</v>
      </c>
    </row>
    <row r="57" spans="2:18" s="87" customFormat="1" ht="38.25" customHeight="1" x14ac:dyDescent="0.2">
      <c r="B57" s="85">
        <f t="shared" si="3"/>
        <v>37</v>
      </c>
      <c r="C57" s="16" t="s">
        <v>156</v>
      </c>
      <c r="D57" s="16" t="s">
        <v>216</v>
      </c>
      <c r="E57" s="16" t="s">
        <v>218</v>
      </c>
      <c r="F57" s="35" t="s">
        <v>130</v>
      </c>
      <c r="G57" s="35" t="s">
        <v>247</v>
      </c>
      <c r="H57" s="15">
        <v>44409</v>
      </c>
      <c r="I57" s="15">
        <v>44593</v>
      </c>
      <c r="J57" s="14">
        <v>50000</v>
      </c>
      <c r="K57" s="14">
        <v>0</v>
      </c>
      <c r="L57" s="14">
        <v>50000</v>
      </c>
      <c r="M57" s="14">
        <f t="shared" si="10"/>
        <v>1435</v>
      </c>
      <c r="N57" s="14">
        <v>1854</v>
      </c>
      <c r="O57" s="14">
        <f t="shared" ref="O57:O62" si="13">L57*0.0304</f>
        <v>1520</v>
      </c>
      <c r="P57" s="14">
        <v>0</v>
      </c>
      <c r="Q57" s="14">
        <f t="shared" si="11"/>
        <v>4809</v>
      </c>
      <c r="R57" s="13">
        <f t="shared" si="12"/>
        <v>45191</v>
      </c>
    </row>
    <row r="58" spans="2:18" s="87" customFormat="1" ht="38.25" customHeight="1" x14ac:dyDescent="0.2">
      <c r="B58" s="85">
        <f t="shared" si="3"/>
        <v>38</v>
      </c>
      <c r="C58" s="16" t="s">
        <v>172</v>
      </c>
      <c r="D58" s="16" t="s">
        <v>216</v>
      </c>
      <c r="E58" s="16" t="s">
        <v>218</v>
      </c>
      <c r="F58" s="35" t="s">
        <v>130</v>
      </c>
      <c r="G58" s="35" t="s">
        <v>246</v>
      </c>
      <c r="H58" s="15">
        <v>44409</v>
      </c>
      <c r="I58" s="15">
        <v>44593</v>
      </c>
      <c r="J58" s="14">
        <v>50000</v>
      </c>
      <c r="K58" s="14">
        <v>0</v>
      </c>
      <c r="L58" s="14">
        <v>50000</v>
      </c>
      <c r="M58" s="14">
        <f t="shared" si="10"/>
        <v>1435</v>
      </c>
      <c r="N58" s="14">
        <v>1854</v>
      </c>
      <c r="O58" s="14">
        <f t="shared" si="13"/>
        <v>1520</v>
      </c>
      <c r="P58" s="14">
        <v>100</v>
      </c>
      <c r="Q58" s="14">
        <f t="shared" si="11"/>
        <v>4909</v>
      </c>
      <c r="R58" s="13">
        <f t="shared" si="12"/>
        <v>45091</v>
      </c>
    </row>
    <row r="59" spans="2:18" s="87" customFormat="1" ht="38.25" customHeight="1" x14ac:dyDescent="0.2">
      <c r="B59" s="85">
        <f t="shared" si="3"/>
        <v>39</v>
      </c>
      <c r="C59" s="16" t="s">
        <v>226</v>
      </c>
      <c r="D59" s="16" t="s">
        <v>216</v>
      </c>
      <c r="E59" s="16" t="s">
        <v>218</v>
      </c>
      <c r="F59" s="35" t="s">
        <v>130</v>
      </c>
      <c r="G59" s="35" t="s">
        <v>246</v>
      </c>
      <c r="H59" s="15">
        <v>44409</v>
      </c>
      <c r="I59" s="15">
        <v>44593</v>
      </c>
      <c r="J59" s="14">
        <v>50000</v>
      </c>
      <c r="K59" s="14">
        <v>0</v>
      </c>
      <c r="L59" s="14">
        <v>50000</v>
      </c>
      <c r="M59" s="14">
        <f t="shared" si="10"/>
        <v>1435</v>
      </c>
      <c r="N59" s="14">
        <v>1854</v>
      </c>
      <c r="O59" s="14">
        <f t="shared" si="13"/>
        <v>1520</v>
      </c>
      <c r="P59" s="14">
        <v>100</v>
      </c>
      <c r="Q59" s="14">
        <f t="shared" si="11"/>
        <v>4909</v>
      </c>
      <c r="R59" s="13">
        <f t="shared" si="12"/>
        <v>45091</v>
      </c>
    </row>
    <row r="60" spans="2:18" s="87" customFormat="1" ht="38.25" customHeight="1" x14ac:dyDescent="0.2">
      <c r="B60" s="85">
        <f t="shared" si="3"/>
        <v>40</v>
      </c>
      <c r="C60" s="16" t="s">
        <v>227</v>
      </c>
      <c r="D60" s="16" t="s">
        <v>216</v>
      </c>
      <c r="E60" s="16" t="s">
        <v>218</v>
      </c>
      <c r="F60" s="35" t="s">
        <v>130</v>
      </c>
      <c r="G60" s="35" t="s">
        <v>247</v>
      </c>
      <c r="H60" s="15">
        <v>44409</v>
      </c>
      <c r="I60" s="15">
        <v>44593</v>
      </c>
      <c r="J60" s="14">
        <v>50000</v>
      </c>
      <c r="K60" s="14">
        <v>0</v>
      </c>
      <c r="L60" s="14">
        <v>50000</v>
      </c>
      <c r="M60" s="14">
        <f t="shared" si="10"/>
        <v>1435</v>
      </c>
      <c r="N60" s="14">
        <v>1854</v>
      </c>
      <c r="O60" s="14">
        <f t="shared" si="13"/>
        <v>1520</v>
      </c>
      <c r="P60" s="14">
        <v>100</v>
      </c>
      <c r="Q60" s="14">
        <f t="shared" si="11"/>
        <v>4909</v>
      </c>
      <c r="R60" s="13">
        <f t="shared" si="12"/>
        <v>45091</v>
      </c>
    </row>
    <row r="61" spans="2:18" s="87" customFormat="1" ht="38.25" customHeight="1" x14ac:dyDescent="0.2">
      <c r="B61" s="85">
        <f t="shared" si="3"/>
        <v>41</v>
      </c>
      <c r="C61" s="16" t="s">
        <v>284</v>
      </c>
      <c r="D61" s="16" t="s">
        <v>216</v>
      </c>
      <c r="E61" s="16" t="s">
        <v>218</v>
      </c>
      <c r="F61" s="35" t="s">
        <v>130</v>
      </c>
      <c r="G61" s="35" t="s">
        <v>246</v>
      </c>
      <c r="H61" s="15">
        <v>44473</v>
      </c>
      <c r="I61" s="15">
        <v>44655</v>
      </c>
      <c r="J61" s="14">
        <v>50000</v>
      </c>
      <c r="K61" s="14">
        <v>0</v>
      </c>
      <c r="L61" s="14">
        <v>50000</v>
      </c>
      <c r="M61" s="14">
        <f t="shared" si="10"/>
        <v>1435</v>
      </c>
      <c r="N61" s="14">
        <v>1854</v>
      </c>
      <c r="O61" s="14">
        <f t="shared" si="13"/>
        <v>1520</v>
      </c>
      <c r="P61" s="14">
        <v>0</v>
      </c>
      <c r="Q61" s="14">
        <f t="shared" si="11"/>
        <v>4809</v>
      </c>
      <c r="R61" s="13">
        <f t="shared" si="12"/>
        <v>45191</v>
      </c>
    </row>
    <row r="62" spans="2:18" s="87" customFormat="1" ht="38.25" customHeight="1" x14ac:dyDescent="0.2">
      <c r="B62" s="85">
        <f t="shared" si="3"/>
        <v>42</v>
      </c>
      <c r="C62" s="16" t="s">
        <v>285</v>
      </c>
      <c r="D62" s="16" t="s">
        <v>216</v>
      </c>
      <c r="E62" s="16" t="s">
        <v>218</v>
      </c>
      <c r="F62" s="35" t="s">
        <v>130</v>
      </c>
      <c r="G62" s="35" t="s">
        <v>246</v>
      </c>
      <c r="H62" s="15">
        <v>44473</v>
      </c>
      <c r="I62" s="15">
        <v>44655</v>
      </c>
      <c r="J62" s="14">
        <v>50000</v>
      </c>
      <c r="K62" s="14">
        <v>0</v>
      </c>
      <c r="L62" s="14">
        <v>50000</v>
      </c>
      <c r="M62" s="14">
        <f t="shared" si="10"/>
        <v>1435</v>
      </c>
      <c r="N62" s="14">
        <v>1651.48</v>
      </c>
      <c r="O62" s="14">
        <f t="shared" si="13"/>
        <v>1520</v>
      </c>
      <c r="P62" s="14">
        <v>1350.12</v>
      </c>
      <c r="Q62" s="14">
        <f t="shared" si="11"/>
        <v>5956.5999999999995</v>
      </c>
      <c r="R62" s="13">
        <f t="shared" si="12"/>
        <v>44043.4</v>
      </c>
    </row>
    <row r="63" spans="2:18" s="87" customFormat="1" ht="38.25" customHeight="1" x14ac:dyDescent="0.2">
      <c r="B63" s="85">
        <f t="shared" si="3"/>
        <v>43</v>
      </c>
      <c r="C63" s="16" t="s">
        <v>146</v>
      </c>
      <c r="D63" s="16" t="s">
        <v>190</v>
      </c>
      <c r="E63" s="16" t="s">
        <v>147</v>
      </c>
      <c r="F63" s="35" t="s">
        <v>130</v>
      </c>
      <c r="G63" s="35" t="s">
        <v>246</v>
      </c>
      <c r="H63" s="15">
        <v>44378</v>
      </c>
      <c r="I63" s="15">
        <v>44562</v>
      </c>
      <c r="J63" s="14">
        <v>110000</v>
      </c>
      <c r="K63" s="14">
        <v>0</v>
      </c>
      <c r="L63" s="14">
        <v>110000</v>
      </c>
      <c r="M63" s="14">
        <f>J63*0.0287</f>
        <v>3157</v>
      </c>
      <c r="N63" s="14">
        <v>14457.62</v>
      </c>
      <c r="O63" s="14">
        <f>J63*0.0304</f>
        <v>3344</v>
      </c>
      <c r="P63" s="14">
        <v>5100</v>
      </c>
      <c r="Q63" s="14">
        <f>M63+N63+O63+P63</f>
        <v>26058.620000000003</v>
      </c>
      <c r="R63" s="13">
        <f>J63-Q63</f>
        <v>83941.38</v>
      </c>
    </row>
    <row r="64" spans="2:18" s="87" customFormat="1" ht="38.25" customHeight="1" x14ac:dyDescent="0.2">
      <c r="B64" s="85">
        <f t="shared" si="3"/>
        <v>44</v>
      </c>
      <c r="C64" s="16" t="s">
        <v>243</v>
      </c>
      <c r="D64" s="16" t="s">
        <v>190</v>
      </c>
      <c r="E64" s="16" t="s">
        <v>244</v>
      </c>
      <c r="F64" s="35" t="s">
        <v>130</v>
      </c>
      <c r="G64" s="35" t="s">
        <v>246</v>
      </c>
      <c r="H64" s="15">
        <v>44511</v>
      </c>
      <c r="I64" s="15">
        <v>44692</v>
      </c>
      <c r="J64" s="14">
        <v>65000</v>
      </c>
      <c r="K64" s="14">
        <v>0</v>
      </c>
      <c r="L64" s="14">
        <v>65000</v>
      </c>
      <c r="M64" s="14">
        <f>J64*0.0287</f>
        <v>1865.5</v>
      </c>
      <c r="N64" s="14">
        <v>4427.58</v>
      </c>
      <c r="O64" s="14">
        <v>1976</v>
      </c>
      <c r="P64" s="14">
        <v>0</v>
      </c>
      <c r="Q64" s="14">
        <f>M64+N64+O64+P64</f>
        <v>8269.08</v>
      </c>
      <c r="R64" s="13">
        <f>J64-Q64</f>
        <v>56730.92</v>
      </c>
    </row>
    <row r="65" spans="2:18" s="87" customFormat="1" ht="38.25" customHeight="1" x14ac:dyDescent="0.2">
      <c r="B65" s="85">
        <f t="shared" si="3"/>
        <v>45</v>
      </c>
      <c r="C65" s="16" t="s">
        <v>158</v>
      </c>
      <c r="D65" s="16" t="s">
        <v>190</v>
      </c>
      <c r="E65" s="16" t="s">
        <v>274</v>
      </c>
      <c r="F65" s="35" t="s">
        <v>130</v>
      </c>
      <c r="G65" s="35" t="s">
        <v>246</v>
      </c>
      <c r="H65" s="15">
        <v>44409</v>
      </c>
      <c r="I65" s="15">
        <v>44593</v>
      </c>
      <c r="J65" s="14">
        <v>65000</v>
      </c>
      <c r="K65" s="14">
        <v>0</v>
      </c>
      <c r="L65" s="14">
        <v>65000</v>
      </c>
      <c r="M65" s="14">
        <f t="shared" si="10"/>
        <v>1865.5</v>
      </c>
      <c r="N65" s="14">
        <v>4427.58</v>
      </c>
      <c r="O65" s="14">
        <f>L65*0.0304</f>
        <v>1976</v>
      </c>
      <c r="P65" s="14">
        <v>2100</v>
      </c>
      <c r="Q65" s="14">
        <f t="shared" si="11"/>
        <v>10369.08</v>
      </c>
      <c r="R65" s="13">
        <f t="shared" si="12"/>
        <v>54630.92</v>
      </c>
    </row>
    <row r="66" spans="2:18" s="87" customFormat="1" ht="38.25" customHeight="1" x14ac:dyDescent="0.2">
      <c r="B66" s="85">
        <f t="shared" si="3"/>
        <v>46</v>
      </c>
      <c r="C66" s="16" t="s">
        <v>157</v>
      </c>
      <c r="D66" s="16" t="s">
        <v>190</v>
      </c>
      <c r="E66" s="16" t="s">
        <v>274</v>
      </c>
      <c r="F66" s="35" t="s">
        <v>130</v>
      </c>
      <c r="G66" s="35" t="s">
        <v>246</v>
      </c>
      <c r="H66" s="15">
        <v>44409</v>
      </c>
      <c r="I66" s="15">
        <v>44593</v>
      </c>
      <c r="J66" s="14">
        <v>65000</v>
      </c>
      <c r="K66" s="14">
        <v>0</v>
      </c>
      <c r="L66" s="14">
        <v>65000</v>
      </c>
      <c r="M66" s="14">
        <f t="shared" si="10"/>
        <v>1865.5</v>
      </c>
      <c r="N66" s="14">
        <v>4427.58</v>
      </c>
      <c r="O66" s="14">
        <f t="shared" ref="O66" si="14">L66*0.0304</f>
        <v>1976</v>
      </c>
      <c r="P66" s="14">
        <v>3100</v>
      </c>
      <c r="Q66" s="14">
        <f t="shared" si="11"/>
        <v>11369.08</v>
      </c>
      <c r="R66" s="13">
        <f t="shared" si="12"/>
        <v>53630.92</v>
      </c>
    </row>
    <row r="67" spans="2:18" s="87" customFormat="1" ht="38.25" customHeight="1" x14ac:dyDescent="0.2">
      <c r="B67" s="85">
        <f t="shared" si="3"/>
        <v>47</v>
      </c>
      <c r="C67" s="16" t="s">
        <v>145</v>
      </c>
      <c r="D67" s="16" t="s">
        <v>190</v>
      </c>
      <c r="E67" s="16" t="s">
        <v>274</v>
      </c>
      <c r="F67" s="35" t="s">
        <v>130</v>
      </c>
      <c r="G67" s="35" t="s">
        <v>247</v>
      </c>
      <c r="H67" s="15">
        <v>44409</v>
      </c>
      <c r="I67" s="15">
        <v>44593</v>
      </c>
      <c r="J67" s="14">
        <v>65000</v>
      </c>
      <c r="K67" s="14">
        <v>0</v>
      </c>
      <c r="L67" s="14">
        <v>65000</v>
      </c>
      <c r="M67" s="14">
        <f t="shared" ref="M67" si="15">J67*0.0287</f>
        <v>1865.5</v>
      </c>
      <c r="N67" s="14">
        <v>4427.58</v>
      </c>
      <c r="O67" s="14">
        <f t="shared" ref="O67" si="16">J67*0.0304</f>
        <v>1976</v>
      </c>
      <c r="P67" s="14">
        <v>100</v>
      </c>
      <c r="Q67" s="14">
        <f t="shared" ref="Q67" si="17">M67+N67+O67+P67</f>
        <v>8369.08</v>
      </c>
      <c r="R67" s="13">
        <f t="shared" ref="R67" si="18">J67-Q67</f>
        <v>56630.92</v>
      </c>
    </row>
    <row r="68" spans="2:18" s="87" customFormat="1" ht="38.25" customHeight="1" x14ac:dyDescent="0.2">
      <c r="B68" s="85">
        <f t="shared" si="3"/>
        <v>48</v>
      </c>
      <c r="C68" s="16" t="s">
        <v>275</v>
      </c>
      <c r="D68" s="16" t="s">
        <v>190</v>
      </c>
      <c r="E68" s="16" t="s">
        <v>274</v>
      </c>
      <c r="F68" s="35" t="s">
        <v>130</v>
      </c>
      <c r="G68" s="35" t="s">
        <v>246</v>
      </c>
      <c r="H68" s="15">
        <v>44409</v>
      </c>
      <c r="I68" s="15">
        <v>44593</v>
      </c>
      <c r="J68" s="14">
        <v>65000</v>
      </c>
      <c r="K68" s="31">
        <v>0</v>
      </c>
      <c r="L68" s="14">
        <v>65000</v>
      </c>
      <c r="M68" s="14">
        <f>J68*0.0287</f>
        <v>1865.5</v>
      </c>
      <c r="N68" s="14">
        <v>4427.58</v>
      </c>
      <c r="O68" s="14">
        <f t="shared" ref="O68:O70" si="19">J68*0.0304</f>
        <v>1976</v>
      </c>
      <c r="P68" s="14">
        <v>0</v>
      </c>
      <c r="Q68" s="14">
        <f t="shared" ref="Q68:Q70" si="20">M68+N68+O68+P68</f>
        <v>8269.08</v>
      </c>
      <c r="R68" s="13">
        <f t="shared" ref="R68:R70" si="21">L68-Q68</f>
        <v>56730.92</v>
      </c>
    </row>
    <row r="69" spans="2:18" s="87" customFormat="1" ht="38.25" customHeight="1" x14ac:dyDescent="0.2">
      <c r="B69" s="85">
        <f t="shared" si="3"/>
        <v>49</v>
      </c>
      <c r="C69" s="16" t="s">
        <v>276</v>
      </c>
      <c r="D69" s="16" t="s">
        <v>190</v>
      </c>
      <c r="E69" s="16" t="s">
        <v>274</v>
      </c>
      <c r="F69" s="35" t="s">
        <v>130</v>
      </c>
      <c r="G69" s="35" t="s">
        <v>247</v>
      </c>
      <c r="H69" s="15">
        <v>44425</v>
      </c>
      <c r="I69" s="15">
        <v>44609</v>
      </c>
      <c r="J69" s="14">
        <v>65000</v>
      </c>
      <c r="K69" s="31">
        <v>0</v>
      </c>
      <c r="L69" s="14">
        <v>65000</v>
      </c>
      <c r="M69" s="14">
        <f t="shared" ref="M69:M70" si="22">J69*0.0287</f>
        <v>1865.5</v>
      </c>
      <c r="N69" s="14">
        <v>4157.55</v>
      </c>
      <c r="O69" s="14">
        <f t="shared" si="19"/>
        <v>1976</v>
      </c>
      <c r="P69" s="14">
        <v>1350.12</v>
      </c>
      <c r="Q69" s="14">
        <f t="shared" si="20"/>
        <v>9349.17</v>
      </c>
      <c r="R69" s="13">
        <f t="shared" si="21"/>
        <v>55650.83</v>
      </c>
    </row>
    <row r="70" spans="2:18" s="87" customFormat="1" ht="38.25" customHeight="1" thickBot="1" x14ac:dyDescent="0.25">
      <c r="B70" s="85">
        <f t="shared" si="3"/>
        <v>50</v>
      </c>
      <c r="C70" s="16" t="s">
        <v>277</v>
      </c>
      <c r="D70" s="16" t="s">
        <v>190</v>
      </c>
      <c r="E70" s="16" t="s">
        <v>278</v>
      </c>
      <c r="F70" s="35" t="s">
        <v>130</v>
      </c>
      <c r="G70" s="35" t="s">
        <v>246</v>
      </c>
      <c r="H70" s="15">
        <v>44426</v>
      </c>
      <c r="I70" s="15">
        <v>44610</v>
      </c>
      <c r="J70" s="14">
        <v>65000</v>
      </c>
      <c r="K70" s="31">
        <v>0</v>
      </c>
      <c r="L70" s="14">
        <v>65000</v>
      </c>
      <c r="M70" s="14">
        <f t="shared" si="22"/>
        <v>1865.5</v>
      </c>
      <c r="N70" s="14">
        <v>4427.58</v>
      </c>
      <c r="O70" s="14">
        <f t="shared" si="19"/>
        <v>1976</v>
      </c>
      <c r="P70" s="14">
        <v>0</v>
      </c>
      <c r="Q70" s="14">
        <f t="shared" si="20"/>
        <v>8269.08</v>
      </c>
      <c r="R70" s="13">
        <f t="shared" si="21"/>
        <v>56730.92</v>
      </c>
    </row>
    <row r="71" spans="2:18" ht="25.5" customHeight="1" thickBot="1" x14ac:dyDescent="0.25">
      <c r="B71" s="96" t="s">
        <v>71</v>
      </c>
      <c r="C71" s="97"/>
      <c r="D71" s="97"/>
      <c r="E71" s="97"/>
      <c r="F71" s="97"/>
      <c r="G71" s="97"/>
      <c r="H71" s="97"/>
      <c r="I71" s="97"/>
      <c r="J71" s="50">
        <f t="shared" ref="J71:R71" si="23">SUM(J21:J70)</f>
        <v>3674000</v>
      </c>
      <c r="K71" s="50">
        <f t="shared" si="23"/>
        <v>0</v>
      </c>
      <c r="L71" s="50">
        <f t="shared" si="23"/>
        <v>3674000</v>
      </c>
      <c r="M71" s="50">
        <f t="shared" si="23"/>
        <v>105443.8</v>
      </c>
      <c r="N71" s="50">
        <f t="shared" si="23"/>
        <v>340644.27999999997</v>
      </c>
      <c r="O71" s="50">
        <f t="shared" si="23"/>
        <v>111689.60000000001</v>
      </c>
      <c r="P71" s="50">
        <f t="shared" si="23"/>
        <v>42424.08</v>
      </c>
      <c r="Q71" s="50">
        <f t="shared" si="23"/>
        <v>600201.75999999989</v>
      </c>
      <c r="R71" s="50">
        <f t="shared" si="23"/>
        <v>3073798.2399999988</v>
      </c>
    </row>
  </sheetData>
  <autoFilter ref="B20:R71" xr:uid="{28748672-D14E-4DC7-BA43-8E5E1CA509EB}"/>
  <mergeCells count="5">
    <mergeCell ref="B71:I71"/>
    <mergeCell ref="B14:R14"/>
    <mergeCell ref="B13:R13"/>
    <mergeCell ref="B12:R12"/>
    <mergeCell ref="B16:R16"/>
  </mergeCells>
  <pageMargins left="0.25" right="0.25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5E32-2226-46C0-A01E-BF77A5DD0E99}">
  <sheetPr>
    <pageSetUpPr fitToPage="1"/>
  </sheetPr>
  <dimension ref="B1:R22"/>
  <sheetViews>
    <sheetView topLeftCell="A19" zoomScale="87" zoomScaleNormal="87" workbookViewId="0">
      <selection activeCell="G27" sqref="G27"/>
    </sheetView>
  </sheetViews>
  <sheetFormatPr baseColWidth="10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3.28515625" style="3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8" bestFit="1" customWidth="1"/>
    <col min="12" max="12" width="12.28515625" bestFit="1" customWidth="1"/>
    <col min="13" max="13" width="8" bestFit="1" customWidth="1"/>
    <col min="14" max="14" width="11.28515625" bestFit="1" customWidth="1"/>
    <col min="15" max="15" width="11.7109375" bestFit="1" customWidth="1"/>
    <col min="16" max="16" width="13" bestFit="1" customWidth="1"/>
  </cols>
  <sheetData>
    <row r="1" spans="2:18" ht="37.5" customHeight="1" x14ac:dyDescent="0.2">
      <c r="B1" s="18"/>
      <c r="F1" s="3"/>
    </row>
    <row r="2" spans="2:18" ht="37.5" customHeight="1" x14ac:dyDescent="0.2">
      <c r="B2" s="18"/>
      <c r="F2" s="3"/>
    </row>
    <row r="3" spans="2:18" ht="37.5" customHeight="1" x14ac:dyDescent="0.2">
      <c r="B3" s="18"/>
      <c r="F3" s="3"/>
    </row>
    <row r="4" spans="2:18" ht="19.5" customHeight="1" x14ac:dyDescent="0.2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</row>
    <row r="5" spans="2:18" ht="26.25" customHeight="1" x14ac:dyDescent="0.25">
      <c r="B5" s="93" t="s">
        <v>61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2:18" ht="20.25" customHeight="1" x14ac:dyDescent="0.25">
      <c r="B6" s="92" t="s">
        <v>291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</row>
    <row r="7" spans="2:18" ht="11.25" customHeight="1" x14ac:dyDescent="0.2">
      <c r="B7" s="18"/>
      <c r="C7" s="1"/>
      <c r="D7" s="1"/>
      <c r="F7" s="4"/>
      <c r="G7" s="4"/>
      <c r="H7" s="1"/>
      <c r="I7" s="1"/>
      <c r="J7" s="1"/>
      <c r="L7" s="1"/>
      <c r="N7" s="1"/>
      <c r="O7" s="1"/>
    </row>
    <row r="8" spans="2:18" s="8" customFormat="1" ht="18" customHeight="1" x14ac:dyDescent="0.2">
      <c r="B8" s="91" t="s">
        <v>228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8" ht="10.5" customHeight="1" thickBot="1" x14ac:dyDescent="0.25">
      <c r="B9" s="18"/>
      <c r="C9" s="1"/>
      <c r="D9" s="1"/>
      <c r="F9" s="4"/>
      <c r="G9" s="4"/>
      <c r="H9" s="1"/>
      <c r="I9" s="1"/>
      <c r="J9" s="1"/>
      <c r="L9" s="1"/>
      <c r="N9" s="1"/>
      <c r="O9" s="1"/>
    </row>
    <row r="10" spans="2:18" s="9" customFormat="1" ht="29.25" customHeight="1" x14ac:dyDescent="0.25">
      <c r="B10" s="26" t="s">
        <v>54</v>
      </c>
      <c r="C10" s="27" t="s">
        <v>48</v>
      </c>
      <c r="D10" s="27" t="s">
        <v>180</v>
      </c>
      <c r="E10" s="27" t="s">
        <v>49</v>
      </c>
      <c r="F10" s="27" t="s">
        <v>50</v>
      </c>
      <c r="G10" s="62" t="s">
        <v>245</v>
      </c>
      <c r="H10" s="28" t="s">
        <v>152</v>
      </c>
      <c r="I10" s="28" t="s">
        <v>0</v>
      </c>
      <c r="J10" s="28" t="s">
        <v>1</v>
      </c>
      <c r="K10" s="28" t="s">
        <v>2</v>
      </c>
      <c r="L10" s="28" t="s">
        <v>3</v>
      </c>
      <c r="M10" s="28" t="s">
        <v>4</v>
      </c>
      <c r="N10" s="28" t="s">
        <v>5</v>
      </c>
      <c r="O10" s="28" t="s">
        <v>6</v>
      </c>
      <c r="P10" s="29" t="s">
        <v>151</v>
      </c>
    </row>
    <row r="11" spans="2:18" s="87" customFormat="1" ht="30.75" customHeight="1" x14ac:dyDescent="0.2">
      <c r="B11" s="88">
        <v>1</v>
      </c>
      <c r="C11" s="16" t="s">
        <v>118</v>
      </c>
      <c r="D11" s="16" t="s">
        <v>189</v>
      </c>
      <c r="E11" s="16" t="s">
        <v>209</v>
      </c>
      <c r="F11" s="16" t="s">
        <v>52</v>
      </c>
      <c r="G11" s="35" t="s">
        <v>246</v>
      </c>
      <c r="H11" s="14">
        <v>105000</v>
      </c>
      <c r="I11" s="31">
        <v>0</v>
      </c>
      <c r="J11" s="14">
        <v>105000</v>
      </c>
      <c r="K11" s="14">
        <v>0</v>
      </c>
      <c r="L11" s="14">
        <v>24269.66</v>
      </c>
      <c r="M11" s="14">
        <v>0</v>
      </c>
      <c r="N11" s="14">
        <v>0</v>
      </c>
      <c r="O11" s="14">
        <f>K11+L11+M11+N11</f>
        <v>24269.66</v>
      </c>
      <c r="P11" s="13">
        <f>J11-O11</f>
        <v>80730.34</v>
      </c>
    </row>
    <row r="12" spans="2:18" s="89" customFormat="1" ht="30.75" customHeight="1" x14ac:dyDescent="0.2">
      <c r="B12" s="88">
        <f>B11+1</f>
        <v>2</v>
      </c>
      <c r="C12" s="16" t="s">
        <v>163</v>
      </c>
      <c r="D12" s="16" t="s">
        <v>189</v>
      </c>
      <c r="E12" s="16" t="s">
        <v>210</v>
      </c>
      <c r="F12" s="16" t="s">
        <v>52</v>
      </c>
      <c r="G12" s="35" t="s">
        <v>246</v>
      </c>
      <c r="H12" s="14">
        <v>50000</v>
      </c>
      <c r="I12" s="14">
        <v>0</v>
      </c>
      <c r="J12" s="14">
        <v>50000</v>
      </c>
      <c r="K12" s="14">
        <v>0</v>
      </c>
      <c r="L12" s="14">
        <v>10855.11</v>
      </c>
      <c r="M12" s="14">
        <v>0</v>
      </c>
      <c r="N12" s="14">
        <v>0</v>
      </c>
      <c r="O12" s="14">
        <f>K12+L12+M12+N12</f>
        <v>10855.11</v>
      </c>
      <c r="P12" s="13">
        <f>J12-O12</f>
        <v>39144.89</v>
      </c>
    </row>
    <row r="13" spans="2:18" s="89" customFormat="1" ht="30.75" customHeight="1" x14ac:dyDescent="0.2">
      <c r="B13" s="88">
        <f t="shared" ref="B13:B21" si="0">B12+1</f>
        <v>3</v>
      </c>
      <c r="C13" s="16" t="s">
        <v>150</v>
      </c>
      <c r="D13" s="16" t="s">
        <v>189</v>
      </c>
      <c r="E13" s="16" t="s">
        <v>115</v>
      </c>
      <c r="F13" s="16" t="s">
        <v>53</v>
      </c>
      <c r="G13" s="35" t="s">
        <v>246</v>
      </c>
      <c r="H13" s="14">
        <v>10000</v>
      </c>
      <c r="I13" s="14">
        <v>0</v>
      </c>
      <c r="J13" s="14">
        <v>10000</v>
      </c>
      <c r="K13" s="14">
        <v>0</v>
      </c>
      <c r="L13" s="14">
        <v>1236.98</v>
      </c>
      <c r="M13" s="14">
        <v>0</v>
      </c>
      <c r="N13" s="14">
        <v>0</v>
      </c>
      <c r="O13" s="14">
        <f>K13+L13+M13+N13</f>
        <v>1236.98</v>
      </c>
      <c r="P13" s="13">
        <f>J13-O13</f>
        <v>8763.02</v>
      </c>
    </row>
    <row r="14" spans="2:18" s="87" customFormat="1" ht="30.75" customHeight="1" x14ac:dyDescent="0.2">
      <c r="B14" s="88">
        <f t="shared" si="0"/>
        <v>4</v>
      </c>
      <c r="C14" s="16" t="s">
        <v>12</v>
      </c>
      <c r="D14" s="16" t="s">
        <v>179</v>
      </c>
      <c r="E14" s="16" t="s">
        <v>262</v>
      </c>
      <c r="F14" s="16" t="s">
        <v>52</v>
      </c>
      <c r="G14" s="35" t="s">
        <v>246</v>
      </c>
      <c r="H14" s="14">
        <v>30000</v>
      </c>
      <c r="I14" s="31">
        <v>0</v>
      </c>
      <c r="J14" s="14">
        <v>30000</v>
      </c>
      <c r="K14" s="14">
        <v>0</v>
      </c>
      <c r="L14" s="14">
        <v>7500</v>
      </c>
      <c r="M14" s="14">
        <v>0</v>
      </c>
      <c r="N14" s="14">
        <v>0</v>
      </c>
      <c r="O14" s="14">
        <f t="shared" ref="O14:O21" si="1">K14+L14+M14+N14</f>
        <v>7500</v>
      </c>
      <c r="P14" s="13">
        <f>J14-O14</f>
        <v>22500</v>
      </c>
    </row>
    <row r="15" spans="2:18" s="87" customFormat="1" ht="30.75" customHeight="1" x14ac:dyDescent="0.2">
      <c r="B15" s="88">
        <f t="shared" si="0"/>
        <v>5</v>
      </c>
      <c r="C15" s="16" t="s">
        <v>93</v>
      </c>
      <c r="D15" s="16" t="s">
        <v>178</v>
      </c>
      <c r="E15" s="16" t="s">
        <v>280</v>
      </c>
      <c r="F15" s="16" t="s">
        <v>53</v>
      </c>
      <c r="G15" s="35" t="s">
        <v>246</v>
      </c>
      <c r="H15" s="14">
        <v>10000</v>
      </c>
      <c r="I15" s="31">
        <v>0</v>
      </c>
      <c r="J15" s="14">
        <v>10000</v>
      </c>
      <c r="K15" s="14">
        <v>0</v>
      </c>
      <c r="L15" s="31">
        <v>1236.98</v>
      </c>
      <c r="M15" s="14">
        <v>0</v>
      </c>
      <c r="N15" s="31">
        <v>0</v>
      </c>
      <c r="O15" s="14">
        <f t="shared" si="1"/>
        <v>1236.98</v>
      </c>
      <c r="P15" s="13">
        <f t="shared" ref="P15:P21" si="2">J15-O15</f>
        <v>8763.02</v>
      </c>
    </row>
    <row r="16" spans="2:18" s="87" customFormat="1" ht="30.75" customHeight="1" x14ac:dyDescent="0.2">
      <c r="B16" s="88">
        <f t="shared" si="0"/>
        <v>6</v>
      </c>
      <c r="C16" s="16" t="s">
        <v>9</v>
      </c>
      <c r="D16" s="16" t="s">
        <v>193</v>
      </c>
      <c r="E16" s="16" t="s">
        <v>8</v>
      </c>
      <c r="F16" s="16" t="s">
        <v>52</v>
      </c>
      <c r="G16" s="35" t="s">
        <v>246</v>
      </c>
      <c r="H16" s="14">
        <v>5000</v>
      </c>
      <c r="I16" s="31">
        <v>0</v>
      </c>
      <c r="J16" s="14">
        <v>5000</v>
      </c>
      <c r="K16" s="14">
        <v>0</v>
      </c>
      <c r="L16" s="14">
        <v>750</v>
      </c>
      <c r="M16" s="14">
        <v>0</v>
      </c>
      <c r="N16" s="14">
        <v>0</v>
      </c>
      <c r="O16" s="14">
        <f t="shared" si="1"/>
        <v>750</v>
      </c>
      <c r="P16" s="13">
        <f t="shared" si="2"/>
        <v>4250</v>
      </c>
    </row>
    <row r="17" spans="2:16" s="87" customFormat="1" ht="30.75" customHeight="1" x14ac:dyDescent="0.2">
      <c r="B17" s="88">
        <f t="shared" si="0"/>
        <v>7</v>
      </c>
      <c r="C17" s="16" t="s">
        <v>59</v>
      </c>
      <c r="D17" s="16" t="s">
        <v>193</v>
      </c>
      <c r="E17" s="16" t="s">
        <v>8</v>
      </c>
      <c r="F17" s="16" t="s">
        <v>53</v>
      </c>
      <c r="G17" s="35" t="s">
        <v>246</v>
      </c>
      <c r="H17" s="14">
        <v>5000</v>
      </c>
      <c r="I17" s="31">
        <v>0</v>
      </c>
      <c r="J17" s="14">
        <v>5000</v>
      </c>
      <c r="K17" s="14">
        <v>0</v>
      </c>
      <c r="L17" s="14">
        <v>750</v>
      </c>
      <c r="M17" s="14">
        <v>0</v>
      </c>
      <c r="N17" s="14">
        <v>0</v>
      </c>
      <c r="O17" s="14">
        <f t="shared" si="1"/>
        <v>750</v>
      </c>
      <c r="P17" s="13">
        <f t="shared" si="2"/>
        <v>4250</v>
      </c>
    </row>
    <row r="18" spans="2:16" s="87" customFormat="1" ht="30.75" customHeight="1" x14ac:dyDescent="0.2">
      <c r="B18" s="88">
        <f t="shared" si="0"/>
        <v>8</v>
      </c>
      <c r="C18" s="16" t="s">
        <v>25</v>
      </c>
      <c r="D18" s="16" t="s">
        <v>193</v>
      </c>
      <c r="E18" s="16" t="s">
        <v>8</v>
      </c>
      <c r="F18" s="16" t="s">
        <v>53</v>
      </c>
      <c r="G18" s="35" t="s">
        <v>246</v>
      </c>
      <c r="H18" s="14">
        <v>5000</v>
      </c>
      <c r="I18" s="31">
        <v>0</v>
      </c>
      <c r="J18" s="14">
        <v>5000</v>
      </c>
      <c r="K18" s="14">
        <v>0</v>
      </c>
      <c r="L18" s="14">
        <v>750</v>
      </c>
      <c r="M18" s="14">
        <v>0</v>
      </c>
      <c r="N18" s="31">
        <v>0</v>
      </c>
      <c r="O18" s="14">
        <f t="shared" si="1"/>
        <v>750</v>
      </c>
      <c r="P18" s="13">
        <f t="shared" si="2"/>
        <v>4250</v>
      </c>
    </row>
    <row r="19" spans="2:16" s="87" customFormat="1" ht="30.75" customHeight="1" x14ac:dyDescent="0.2">
      <c r="B19" s="88">
        <f t="shared" si="0"/>
        <v>9</v>
      </c>
      <c r="C19" s="16" t="s">
        <v>128</v>
      </c>
      <c r="D19" s="16" t="s">
        <v>193</v>
      </c>
      <c r="E19" s="16" t="s">
        <v>109</v>
      </c>
      <c r="F19" s="16" t="s">
        <v>53</v>
      </c>
      <c r="G19" s="35" t="s">
        <v>247</v>
      </c>
      <c r="H19" s="14">
        <v>10000</v>
      </c>
      <c r="I19" s="31">
        <v>0</v>
      </c>
      <c r="J19" s="14">
        <v>10000</v>
      </c>
      <c r="K19" s="14">
        <v>0</v>
      </c>
      <c r="L19" s="14">
        <v>1236.98</v>
      </c>
      <c r="M19" s="14">
        <v>0</v>
      </c>
      <c r="N19" s="14">
        <v>0</v>
      </c>
      <c r="O19" s="14">
        <f t="shared" si="1"/>
        <v>1236.98</v>
      </c>
      <c r="P19" s="13">
        <f t="shared" si="2"/>
        <v>8763.02</v>
      </c>
    </row>
    <row r="20" spans="2:16" s="87" customFormat="1" ht="30.75" customHeight="1" x14ac:dyDescent="0.2">
      <c r="B20" s="88">
        <f t="shared" si="0"/>
        <v>10</v>
      </c>
      <c r="C20" s="16" t="s">
        <v>42</v>
      </c>
      <c r="D20" s="16" t="s">
        <v>190</v>
      </c>
      <c r="E20" s="16" t="s">
        <v>282</v>
      </c>
      <c r="F20" s="16" t="s">
        <v>53</v>
      </c>
      <c r="G20" s="35" t="s">
        <v>246</v>
      </c>
      <c r="H20" s="14">
        <v>40000</v>
      </c>
      <c r="I20" s="31">
        <v>0</v>
      </c>
      <c r="J20" s="14">
        <v>40000</v>
      </c>
      <c r="K20" s="14">
        <v>0</v>
      </c>
      <c r="L20" s="14">
        <v>10000</v>
      </c>
      <c r="M20" s="14">
        <v>0</v>
      </c>
      <c r="N20" s="14">
        <v>0</v>
      </c>
      <c r="O20" s="14">
        <f t="shared" si="1"/>
        <v>10000</v>
      </c>
      <c r="P20" s="13">
        <f t="shared" si="2"/>
        <v>30000</v>
      </c>
    </row>
    <row r="21" spans="2:16" s="87" customFormat="1" ht="30.75" customHeight="1" x14ac:dyDescent="0.2">
      <c r="B21" s="88">
        <f t="shared" si="0"/>
        <v>11</v>
      </c>
      <c r="C21" s="16" t="s">
        <v>211</v>
      </c>
      <c r="D21" s="16" t="s">
        <v>190</v>
      </c>
      <c r="E21" s="16" t="s">
        <v>274</v>
      </c>
      <c r="F21" s="16" t="s">
        <v>53</v>
      </c>
      <c r="G21" s="35" t="s">
        <v>246</v>
      </c>
      <c r="H21" s="14">
        <v>15000</v>
      </c>
      <c r="I21" s="31">
        <v>0</v>
      </c>
      <c r="J21" s="14">
        <v>15000</v>
      </c>
      <c r="K21" s="14">
        <v>0</v>
      </c>
      <c r="L21" s="14">
        <v>1986.98</v>
      </c>
      <c r="M21" s="14">
        <v>0</v>
      </c>
      <c r="N21" s="14">
        <v>0</v>
      </c>
      <c r="O21" s="14">
        <f t="shared" si="1"/>
        <v>1986.98</v>
      </c>
      <c r="P21" s="13">
        <f t="shared" si="2"/>
        <v>13013.02</v>
      </c>
    </row>
    <row r="22" spans="2:16" ht="23.25" customHeight="1" thickBot="1" x14ac:dyDescent="0.25">
      <c r="B22" s="30"/>
      <c r="C22" s="95" t="s">
        <v>71</v>
      </c>
      <c r="D22" s="95"/>
      <c r="E22" s="95"/>
      <c r="F22" s="95"/>
      <c r="G22" s="60"/>
      <c r="H22" s="24">
        <f t="shared" ref="H22:P22" si="3">SUM(H11:H21)</f>
        <v>285000</v>
      </c>
      <c r="I22" s="24">
        <f t="shared" si="3"/>
        <v>0</v>
      </c>
      <c r="J22" s="24">
        <f t="shared" si="3"/>
        <v>285000</v>
      </c>
      <c r="K22" s="24">
        <f t="shared" si="3"/>
        <v>0</v>
      </c>
      <c r="L22" s="24">
        <f t="shared" si="3"/>
        <v>60572.690000000017</v>
      </c>
      <c r="M22" s="24">
        <f t="shared" si="3"/>
        <v>0</v>
      </c>
      <c r="N22" s="24">
        <f t="shared" si="3"/>
        <v>0</v>
      </c>
      <c r="O22" s="24">
        <f t="shared" si="3"/>
        <v>60572.690000000017</v>
      </c>
      <c r="P22" s="24">
        <f t="shared" si="3"/>
        <v>224427.30999999997</v>
      </c>
    </row>
  </sheetData>
  <mergeCells count="5">
    <mergeCell ref="B4:R4"/>
    <mergeCell ref="B5:P5"/>
    <mergeCell ref="B6:P6"/>
    <mergeCell ref="B8:P8"/>
    <mergeCell ref="C22:F22"/>
  </mergeCells>
  <pageMargins left="0.25" right="0.25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Nomina Fijos</vt:lpstr>
      <vt:lpstr>Nomina Personal Vigilancia</vt:lpstr>
      <vt:lpstr>Temporal Cargos de Carrera</vt:lpstr>
      <vt:lpstr>Suplencia Fijos</vt:lpstr>
      <vt:lpstr>'Nomina Fijos'!Área_de_impresión</vt:lpstr>
      <vt:lpstr>'Suplencia Fijos'!Área_de_impresión</vt:lpstr>
      <vt:lpstr>'Temporal Cargos de Carrera'!Área_de_impresión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Yudy Espinosa</cp:lastModifiedBy>
  <cp:lastPrinted>2022-01-03T17:23:05Z</cp:lastPrinted>
  <dcterms:created xsi:type="dcterms:W3CDTF">2017-10-11T04:49:31Z</dcterms:created>
  <dcterms:modified xsi:type="dcterms:W3CDTF">2022-01-03T17:24:50Z</dcterms:modified>
</cp:coreProperties>
</file>