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yudy_espinosa_digeig_gob_do/Documents/Escritorio/Nominas para Angela/"/>
    </mc:Choice>
  </mc:AlternateContent>
  <xr:revisionPtr revIDLastSave="105" documentId="13_ncr:1_{A6906C2B-AD07-4FA8-9FDE-64991857B97D}" xr6:coauthVersionLast="47" xr6:coauthVersionMax="47" xr10:uidLastSave="{13DB9D25-FBFD-46E0-B165-D69D2D4EECBC}"/>
  <bookViews>
    <workbookView xWindow="-120" yWindow="-120" windowWidth="20730" windowHeight="11160" activeTab="3" xr2:uid="{00000000-000D-0000-FFFF-FFFF00000000}"/>
  </bookViews>
  <sheets>
    <sheet name="Nomina Fijos" sheetId="5" r:id="rId1"/>
    <sheet name="Nomina Personal Vigilancia" sheetId="11" r:id="rId2"/>
    <sheet name="Temporal Cargos de Carrera" sheetId="12" r:id="rId3"/>
    <sheet name="Suplencia Fijos" sheetId="13" r:id="rId4"/>
  </sheets>
  <definedNames>
    <definedName name="_xlnm._FilterDatabase" localSheetId="0" hidden="1">'Nomina Fijos'!$A$10:$N$124</definedName>
    <definedName name="_xlnm.Print_Area" localSheetId="0">'Nomina Fijos'!$A$1:$N$130</definedName>
    <definedName name="_xlnm.Print_Area" localSheetId="3">'Suplencia Fijos'!$B$1:$O$32</definedName>
    <definedName name="_xlnm.Print_Titles" localSheetId="0">'Nomina Fijos'!$1:$10</definedName>
    <definedName name="_xlnm.Print_Titles" localSheetId="1">'Nomina Personal Vigilancia'!$1:$11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8" i="5" l="1"/>
  <c r="A59" i="5"/>
  <c r="A60" i="5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G122" i="5" l="1"/>
  <c r="H122" i="5"/>
  <c r="I122" i="5"/>
  <c r="J122" i="5"/>
  <c r="K122" i="5"/>
  <c r="L122" i="5"/>
  <c r="F122" i="5"/>
  <c r="K113" i="5"/>
  <c r="M99" i="5"/>
  <c r="N99" i="5" s="1"/>
  <c r="I99" i="5"/>
  <c r="K99" i="5"/>
  <c r="I83" i="5"/>
  <c r="K83" i="5"/>
  <c r="I82" i="5"/>
  <c r="M82" i="5" s="1"/>
  <c r="N82" i="5" s="1"/>
  <c r="K82" i="5"/>
  <c r="H14" i="13"/>
  <c r="I14" i="13"/>
  <c r="J14" i="13"/>
  <c r="K14" i="13"/>
  <c r="L14" i="13"/>
  <c r="M14" i="13"/>
  <c r="G14" i="13"/>
  <c r="K97" i="5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K105" i="5"/>
  <c r="I105" i="5"/>
  <c r="M83" i="5" l="1"/>
  <c r="N83" i="5" s="1"/>
  <c r="M105" i="5"/>
  <c r="N105" i="5" s="1"/>
  <c r="I64" i="5" l="1"/>
  <c r="K64" i="5"/>
  <c r="J54" i="12"/>
  <c r="K54" i="12"/>
  <c r="L54" i="12"/>
  <c r="M54" i="12"/>
  <c r="N54" i="12"/>
  <c r="O54" i="12"/>
  <c r="I54" i="12"/>
  <c r="B21" i="12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20" i="12"/>
  <c r="N40" i="12"/>
  <c r="L40" i="12"/>
  <c r="L20" i="11"/>
  <c r="M20" i="11"/>
  <c r="N20" i="11"/>
  <c r="K20" i="11"/>
  <c r="J20" i="11"/>
  <c r="I20" i="11"/>
  <c r="H20" i="11"/>
  <c r="G20" i="11"/>
  <c r="F20" i="11"/>
  <c r="I23" i="5"/>
  <c r="K23" i="5"/>
  <c r="I66" i="5"/>
  <c r="K66" i="5"/>
  <c r="K119" i="5"/>
  <c r="M64" i="5" l="1"/>
  <c r="N64" i="5" s="1"/>
  <c r="M23" i="5"/>
  <c r="N23" i="5" s="1"/>
  <c r="M66" i="5"/>
  <c r="N66" i="5" s="1"/>
  <c r="P40" i="12"/>
  <c r="Q40" i="12" s="1"/>
  <c r="N13" i="13"/>
  <c r="N11" i="13"/>
  <c r="O11" i="13" s="1"/>
  <c r="N12" i="13"/>
  <c r="N48" i="12"/>
  <c r="L48" i="12"/>
  <c r="N47" i="12"/>
  <c r="L47" i="12"/>
  <c r="L27" i="12"/>
  <c r="N27" i="12"/>
  <c r="L36" i="12"/>
  <c r="N36" i="12"/>
  <c r="I102" i="5"/>
  <c r="K102" i="5"/>
  <c r="I33" i="5"/>
  <c r="K33" i="5"/>
  <c r="K120" i="5"/>
  <c r="I32" i="5"/>
  <c r="K32" i="5"/>
  <c r="I31" i="5"/>
  <c r="K31" i="5"/>
  <c r="I78" i="5"/>
  <c r="K78" i="5"/>
  <c r="I84" i="5"/>
  <c r="K84" i="5"/>
  <c r="I62" i="5"/>
  <c r="K62" i="5"/>
  <c r="I22" i="5"/>
  <c r="M22" i="5" s="1"/>
  <c r="N22" i="5" s="1"/>
  <c r="I117" i="5"/>
  <c r="K117" i="5"/>
  <c r="O12" i="13" l="1"/>
  <c r="O14" i="13" s="1"/>
  <c r="N14" i="13"/>
  <c r="P47" i="12"/>
  <c r="Q47" i="12" s="1"/>
  <c r="P48" i="12"/>
  <c r="Q48" i="12" s="1"/>
  <c r="P36" i="12"/>
  <c r="Q36" i="12" s="1"/>
  <c r="P27" i="12"/>
  <c r="Q27" i="12" s="1"/>
  <c r="O13" i="13"/>
  <c r="M102" i="5"/>
  <c r="N102" i="5" s="1"/>
  <c r="M33" i="5"/>
  <c r="N33" i="5" s="1"/>
  <c r="M84" i="5"/>
  <c r="M32" i="5"/>
  <c r="N32" i="5" s="1"/>
  <c r="M62" i="5"/>
  <c r="N62" i="5" s="1"/>
  <c r="M31" i="5"/>
  <c r="N31" i="5" s="1"/>
  <c r="M78" i="5"/>
  <c r="N78" i="5" s="1"/>
  <c r="M117" i="5"/>
  <c r="N117" i="5" s="1"/>
  <c r="I72" i="5"/>
  <c r="K72" i="5"/>
  <c r="I54" i="5"/>
  <c r="K54" i="5"/>
  <c r="I55" i="5"/>
  <c r="K55" i="5"/>
  <c r="I56" i="5"/>
  <c r="K56" i="5"/>
  <c r="I57" i="5"/>
  <c r="K57" i="5"/>
  <c r="N84" i="5" l="1"/>
  <c r="M55" i="5"/>
  <c r="N55" i="5" s="1"/>
  <c r="M57" i="5"/>
  <c r="N57" i="5" s="1"/>
  <c r="M54" i="5"/>
  <c r="N54" i="5" s="1"/>
  <c r="M56" i="5"/>
  <c r="N56" i="5" s="1"/>
  <c r="M72" i="5"/>
  <c r="N72" i="5" s="1"/>
  <c r="N46" i="12"/>
  <c r="L46" i="12"/>
  <c r="L43" i="12"/>
  <c r="P43" i="12" s="1"/>
  <c r="Q43" i="12" s="1"/>
  <c r="L30" i="12"/>
  <c r="N30" i="12"/>
  <c r="L28" i="12"/>
  <c r="N28" i="12"/>
  <c r="L22" i="12"/>
  <c r="N22" i="12"/>
  <c r="L31" i="12"/>
  <c r="P31" i="12" s="1"/>
  <c r="Q31" i="12" s="1"/>
  <c r="L38" i="12"/>
  <c r="P28" i="12" l="1"/>
  <c r="Q28" i="12" s="1"/>
  <c r="P30" i="12"/>
  <c r="Q30" i="12" s="1"/>
  <c r="P22" i="12"/>
  <c r="Q22" i="12" s="1"/>
  <c r="P46" i="12"/>
  <c r="Q46" i="12" s="1"/>
  <c r="P38" i="12"/>
  <c r="Q38" i="12" s="1"/>
  <c r="I91" i="5"/>
  <c r="K91" i="5"/>
  <c r="M91" i="5" l="1"/>
  <c r="N91" i="5" s="1"/>
  <c r="I63" i="5"/>
  <c r="K63" i="5"/>
  <c r="I65" i="5"/>
  <c r="K65" i="5"/>
  <c r="I21" i="5"/>
  <c r="K21" i="5"/>
  <c r="I20" i="5"/>
  <c r="K20" i="5"/>
  <c r="M63" i="5" l="1"/>
  <c r="N63" i="5" s="1"/>
  <c r="M65" i="5"/>
  <c r="N65" i="5" s="1"/>
  <c r="M20" i="5"/>
  <c r="N20" i="5" s="1"/>
  <c r="M21" i="5"/>
  <c r="N21" i="5" s="1"/>
  <c r="N50" i="12"/>
  <c r="N49" i="12"/>
  <c r="L49" i="12"/>
  <c r="L50" i="12"/>
  <c r="N45" i="12"/>
  <c r="L45" i="12"/>
  <c r="N41" i="12"/>
  <c r="N44" i="12"/>
  <c r="L41" i="12"/>
  <c r="N24" i="12"/>
  <c r="L24" i="12"/>
  <c r="L23" i="12"/>
  <c r="P23" i="12" s="1"/>
  <c r="Q23" i="12" s="1"/>
  <c r="L39" i="12"/>
  <c r="N39" i="12"/>
  <c r="N26" i="12"/>
  <c r="L26" i="12"/>
  <c r="P26" i="12" l="1"/>
  <c r="Q26" i="12" s="1"/>
  <c r="P50" i="12"/>
  <c r="Q50" i="12" s="1"/>
  <c r="P39" i="12"/>
  <c r="Q39" i="12" s="1"/>
  <c r="P49" i="12"/>
  <c r="Q49" i="12" s="1"/>
  <c r="P45" i="12"/>
  <c r="Q45" i="12" s="1"/>
  <c r="P41" i="12"/>
  <c r="Q41" i="12" s="1"/>
  <c r="P24" i="12"/>
  <c r="K95" i="5"/>
  <c r="I95" i="5"/>
  <c r="K15" i="5"/>
  <c r="I15" i="5"/>
  <c r="I36" i="5"/>
  <c r="K36" i="5"/>
  <c r="L52" i="12"/>
  <c r="P52" i="12" s="1"/>
  <c r="Q52" i="12" s="1"/>
  <c r="L44" i="12"/>
  <c r="L51" i="12"/>
  <c r="N53" i="12"/>
  <c r="N51" i="12"/>
  <c r="L53" i="12"/>
  <c r="L29" i="12"/>
  <c r="P29" i="12" s="1"/>
  <c r="Q29" i="12" s="1"/>
  <c r="N33" i="12"/>
  <c r="N32" i="12"/>
  <c r="N20" i="12"/>
  <c r="N19" i="12"/>
  <c r="L33" i="12"/>
  <c r="L32" i="12"/>
  <c r="L20" i="12"/>
  <c r="L25" i="12"/>
  <c r="P25" i="12" s="1"/>
  <c r="Q25" i="12" s="1"/>
  <c r="N42" i="12"/>
  <c r="N34" i="12"/>
  <c r="N37" i="12"/>
  <c r="L42" i="12"/>
  <c r="L34" i="12"/>
  <c r="L37" i="12"/>
  <c r="L19" i="12"/>
  <c r="Q24" i="12" l="1"/>
  <c r="P19" i="12"/>
  <c r="Q19" i="12" s="1"/>
  <c r="M95" i="5"/>
  <c r="N95" i="5" s="1"/>
  <c r="M15" i="5"/>
  <c r="M36" i="5"/>
  <c r="N36" i="5" s="1"/>
  <c r="P32" i="12"/>
  <c r="Q32" i="12" s="1"/>
  <c r="P53" i="12"/>
  <c r="Q53" i="12" s="1"/>
  <c r="P20" i="12"/>
  <c r="Q20" i="12" s="1"/>
  <c r="P51" i="12"/>
  <c r="Q51" i="12" s="1"/>
  <c r="P33" i="12"/>
  <c r="Q33" i="12" s="1"/>
  <c r="P42" i="12"/>
  <c r="P37" i="12"/>
  <c r="Q37" i="12" s="1"/>
  <c r="P34" i="12"/>
  <c r="Q34" i="12" s="1"/>
  <c r="P44" i="12"/>
  <c r="Q44" i="12" s="1"/>
  <c r="L35" i="12"/>
  <c r="P35" i="12" s="1"/>
  <c r="Q35" i="12" s="1"/>
  <c r="L21" i="12"/>
  <c r="P21" i="12" s="1"/>
  <c r="Q21" i="12" s="1"/>
  <c r="N15" i="5" l="1"/>
  <c r="P54" i="12"/>
  <c r="Q42" i="12"/>
  <c r="Q54" i="12" s="1"/>
  <c r="I45" i="5"/>
  <c r="K51" i="5"/>
  <c r="K45" i="5"/>
  <c r="I51" i="5"/>
  <c r="K16" i="5"/>
  <c r="K18" i="5"/>
  <c r="K19" i="5"/>
  <c r="I17" i="5"/>
  <c r="I16" i="5"/>
  <c r="I18" i="5"/>
  <c r="I19" i="5"/>
  <c r="M17" i="5" l="1"/>
  <c r="M45" i="5"/>
  <c r="N45" i="5" s="1"/>
  <c r="M51" i="5"/>
  <c r="N51" i="5" s="1"/>
  <c r="M18" i="5"/>
  <c r="N18" i="5" s="1"/>
  <c r="M19" i="5"/>
  <c r="N19" i="5" s="1"/>
  <c r="M16" i="5"/>
  <c r="N16" i="5" s="1"/>
  <c r="N17" i="5" l="1"/>
  <c r="I112" i="5"/>
  <c r="M112" i="5" s="1"/>
  <c r="N112" i="5" s="1"/>
  <c r="I97" i="5"/>
  <c r="M97" i="5" l="1"/>
  <c r="K43" i="5"/>
  <c r="N97" i="5" l="1"/>
  <c r="I14" i="5"/>
  <c r="M14" i="5" l="1"/>
  <c r="N14" i="5" l="1"/>
  <c r="K116" i="5"/>
  <c r="I27" i="5" l="1"/>
  <c r="K27" i="5"/>
  <c r="M27" i="5" l="1"/>
  <c r="N27" i="5" s="1"/>
  <c r="K12" i="5" l="1"/>
  <c r="K13" i="5"/>
  <c r="K103" i="5"/>
  <c r="K114" i="5"/>
  <c r="K101" i="5"/>
  <c r="K111" i="5"/>
  <c r="K88" i="5"/>
  <c r="K106" i="5"/>
  <c r="K107" i="5"/>
  <c r="K108" i="5"/>
  <c r="K110" i="5"/>
  <c r="K104" i="5"/>
  <c r="K39" i="5"/>
  <c r="K94" i="5"/>
  <c r="K96" i="5"/>
  <c r="K98" i="5"/>
  <c r="K89" i="5"/>
  <c r="K93" i="5"/>
  <c r="K109" i="5"/>
  <c r="K92" i="5"/>
  <c r="K90" i="5"/>
  <c r="K86" i="5"/>
  <c r="K85" i="5"/>
  <c r="K115" i="5"/>
  <c r="K58" i="5"/>
  <c r="K11" i="5"/>
  <c r="K68" i="5"/>
  <c r="K59" i="5"/>
  <c r="K77" i="5"/>
  <c r="K75" i="5"/>
  <c r="K81" i="5"/>
  <c r="K76" i="5"/>
  <c r="K61" i="5"/>
  <c r="K70" i="5"/>
  <c r="K74" i="5"/>
  <c r="K79" i="5"/>
  <c r="K73" i="5"/>
  <c r="K60" i="5"/>
  <c r="K67" i="5"/>
  <c r="K69" i="5"/>
  <c r="K80" i="5"/>
  <c r="K37" i="5"/>
  <c r="K35" i="5"/>
  <c r="K87" i="5"/>
  <c r="K34" i="5"/>
  <c r="K38" i="5"/>
  <c r="K50" i="5"/>
  <c r="K53" i="5"/>
  <c r="K47" i="5"/>
  <c r="K49" i="5"/>
  <c r="K48" i="5"/>
  <c r="K52" i="5"/>
  <c r="K42" i="5"/>
  <c r="K40" i="5"/>
  <c r="K46" i="5"/>
  <c r="K41" i="5"/>
  <c r="K44" i="5"/>
  <c r="K71" i="5"/>
  <c r="K29" i="5"/>
  <c r="K30" i="5"/>
  <c r="K25" i="5"/>
  <c r="K26" i="5"/>
  <c r="K28" i="5"/>
  <c r="I12" i="5"/>
  <c r="I13" i="5"/>
  <c r="I103" i="5"/>
  <c r="I113" i="5"/>
  <c r="I114" i="5"/>
  <c r="I101" i="5"/>
  <c r="I111" i="5"/>
  <c r="I88" i="5"/>
  <c r="I106" i="5"/>
  <c r="I107" i="5"/>
  <c r="I108" i="5"/>
  <c r="I110" i="5"/>
  <c r="I104" i="5"/>
  <c r="I39" i="5"/>
  <c r="I94" i="5"/>
  <c r="I96" i="5"/>
  <c r="I43" i="5"/>
  <c r="I98" i="5"/>
  <c r="I89" i="5"/>
  <c r="I93" i="5"/>
  <c r="I109" i="5"/>
  <c r="I92" i="5"/>
  <c r="I90" i="5"/>
  <c r="I86" i="5"/>
  <c r="I85" i="5"/>
  <c r="I115" i="5"/>
  <c r="I116" i="5"/>
  <c r="I58" i="5"/>
  <c r="I11" i="5"/>
  <c r="I68" i="5"/>
  <c r="I59" i="5"/>
  <c r="I77" i="5"/>
  <c r="I75" i="5"/>
  <c r="I81" i="5"/>
  <c r="I76" i="5"/>
  <c r="I61" i="5"/>
  <c r="I70" i="5"/>
  <c r="I74" i="5"/>
  <c r="I79" i="5"/>
  <c r="I73" i="5"/>
  <c r="I60" i="5"/>
  <c r="I67" i="5"/>
  <c r="I69" i="5"/>
  <c r="I80" i="5"/>
  <c r="I37" i="5"/>
  <c r="I35" i="5"/>
  <c r="I87" i="5"/>
  <c r="I34" i="5"/>
  <c r="I38" i="5"/>
  <c r="I50" i="5"/>
  <c r="I53" i="5"/>
  <c r="I47" i="5"/>
  <c r="I49" i="5"/>
  <c r="I48" i="5"/>
  <c r="I52" i="5"/>
  <c r="I42" i="5"/>
  <c r="I40" i="5"/>
  <c r="I46" i="5"/>
  <c r="I41" i="5"/>
  <c r="I100" i="5"/>
  <c r="I44" i="5"/>
  <c r="I71" i="5"/>
  <c r="I29" i="5"/>
  <c r="I30" i="5"/>
  <c r="I24" i="5"/>
  <c r="M24" i="5" s="1"/>
  <c r="I25" i="5"/>
  <c r="I26" i="5"/>
  <c r="I28" i="5"/>
  <c r="M44" i="5" l="1"/>
  <c r="N44" i="5" s="1"/>
  <c r="M28" i="5" l="1"/>
  <c r="N28" i="5" s="1"/>
  <c r="M52" i="5"/>
  <c r="N52" i="5" s="1"/>
  <c r="M39" i="5"/>
  <c r="N39" i="5" s="1"/>
  <c r="M104" i="5" l="1"/>
  <c r="N104" i="5" s="1"/>
  <c r="M96" i="5" l="1"/>
  <c r="N96" i="5" s="1"/>
  <c r="M75" i="5" l="1"/>
  <c r="N75" i="5" s="1"/>
  <c r="M49" i="5"/>
  <c r="N49" i="5" s="1"/>
  <c r="M48" i="5"/>
  <c r="N48" i="5" s="1"/>
  <c r="M87" i="5"/>
  <c r="N87" i="5" s="1"/>
  <c r="M41" i="5" l="1"/>
  <c r="N41" i="5" s="1"/>
  <c r="M80" i="5" l="1"/>
  <c r="N80" i="5" s="1"/>
  <c r="M67" i="5"/>
  <c r="N67" i="5" s="1"/>
  <c r="M60" i="5"/>
  <c r="N60" i="5" s="1"/>
  <c r="M13" i="5" l="1"/>
  <c r="N13" i="5" s="1"/>
  <c r="M12" i="5" l="1"/>
  <c r="M103" i="5"/>
  <c r="N103" i="5" s="1"/>
  <c r="N118" i="5"/>
  <c r="M113" i="5"/>
  <c r="M114" i="5"/>
  <c r="N114" i="5" s="1"/>
  <c r="M101" i="5"/>
  <c r="N101" i="5" s="1"/>
  <c r="M111" i="5"/>
  <c r="N111" i="5" s="1"/>
  <c r="M88" i="5"/>
  <c r="N88" i="5" s="1"/>
  <c r="M106" i="5"/>
  <c r="N106" i="5" s="1"/>
  <c r="M107" i="5"/>
  <c r="N107" i="5" s="1"/>
  <c r="M108" i="5"/>
  <c r="N108" i="5" s="1"/>
  <c r="M110" i="5"/>
  <c r="N110" i="5" s="1"/>
  <c r="M94" i="5"/>
  <c r="N94" i="5" s="1"/>
  <c r="M43" i="5"/>
  <c r="N43" i="5" s="1"/>
  <c r="M98" i="5"/>
  <c r="N98" i="5" s="1"/>
  <c r="M89" i="5"/>
  <c r="N89" i="5" s="1"/>
  <c r="M93" i="5"/>
  <c r="N93" i="5" s="1"/>
  <c r="M109" i="5"/>
  <c r="N109" i="5" s="1"/>
  <c r="M92" i="5"/>
  <c r="N92" i="5" s="1"/>
  <c r="M90" i="5"/>
  <c r="N90" i="5" s="1"/>
  <c r="M86" i="5"/>
  <c r="N86" i="5" s="1"/>
  <c r="M85" i="5"/>
  <c r="N85" i="5" s="1"/>
  <c r="M115" i="5"/>
  <c r="N115" i="5" s="1"/>
  <c r="M116" i="5"/>
  <c r="M58" i="5"/>
  <c r="N58" i="5" s="1"/>
  <c r="M11" i="5"/>
  <c r="N11" i="5" s="1"/>
  <c r="M68" i="5"/>
  <c r="N68" i="5" s="1"/>
  <c r="M59" i="5"/>
  <c r="N59" i="5" s="1"/>
  <c r="M77" i="5"/>
  <c r="N77" i="5" s="1"/>
  <c r="M81" i="5"/>
  <c r="N81" i="5" s="1"/>
  <c r="M76" i="5"/>
  <c r="N76" i="5" s="1"/>
  <c r="M61" i="5"/>
  <c r="N61" i="5" s="1"/>
  <c r="M70" i="5"/>
  <c r="N70" i="5" s="1"/>
  <c r="M74" i="5"/>
  <c r="N74" i="5" s="1"/>
  <c r="M79" i="5"/>
  <c r="N79" i="5" s="1"/>
  <c r="M73" i="5"/>
  <c r="N73" i="5" s="1"/>
  <c r="M69" i="5"/>
  <c r="N69" i="5" s="1"/>
  <c r="M37" i="5"/>
  <c r="N37" i="5" s="1"/>
  <c r="M35" i="5"/>
  <c r="N35" i="5" s="1"/>
  <c r="M34" i="5"/>
  <c r="N34" i="5" s="1"/>
  <c r="M38" i="5"/>
  <c r="N38" i="5" s="1"/>
  <c r="M50" i="5"/>
  <c r="N50" i="5" s="1"/>
  <c r="M53" i="5"/>
  <c r="N53" i="5" s="1"/>
  <c r="M47" i="5"/>
  <c r="N47" i="5" s="1"/>
  <c r="M42" i="5"/>
  <c r="N42" i="5" s="1"/>
  <c r="M40" i="5"/>
  <c r="N40" i="5" s="1"/>
  <c r="M46" i="5"/>
  <c r="N46" i="5" s="1"/>
  <c r="M100" i="5"/>
  <c r="N100" i="5" s="1"/>
  <c r="M71" i="5"/>
  <c r="N71" i="5" s="1"/>
  <c r="M29" i="5"/>
  <c r="N29" i="5" s="1"/>
  <c r="M30" i="5"/>
  <c r="N30" i="5" s="1"/>
  <c r="N24" i="5"/>
  <c r="M25" i="5"/>
  <c r="N25" i="5" s="1"/>
  <c r="M26" i="5"/>
  <c r="N26" i="5" s="1"/>
  <c r="N116" i="5" l="1"/>
  <c r="N122" i="5" s="1"/>
  <c r="M122" i="5"/>
  <c r="N113" i="5"/>
  <c r="N12" i="5"/>
</calcChain>
</file>

<file path=xl/sharedStrings.xml><?xml version="1.0" encoding="utf-8"?>
<sst xmlns="http://schemas.openxmlformats.org/spreadsheetml/2006/main" count="702" uniqueCount="299">
  <si>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</si>
  <si>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</si>
  <si>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</si>
  <si>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</si>
  <si>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</si>
  <si>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</si>
  <si>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</si>
  <si>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</si>
  <si>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</si>
  <si>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</si>
  <si>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</si>
  <si>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</si>
  <si>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</si>
  <si>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CONTADORA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</si>
  <si>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</si>
  <si>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</si>
  <si>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</si>
  <si>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</si>
  <si>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</si>
  <si>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</si>
  <si>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</si>
  <si>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</si>
  <si>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</si>
  <si>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</si>
  <si>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</si>
  <si>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HIPOLITO GONZALEZ MONEGRO</t>
  </si>
  <si>
    <t>MARIA ALTAGRACIA MONTERO PAULINO</t>
  </si>
  <si>
    <t>YUDY NIEVE ESPINOSA MEJIA</t>
  </si>
  <si>
    <t>EMELINDA GUERRERO VALLEJO</t>
  </si>
  <si>
    <t>EMMANUEL LORA GRACIANO</t>
  </si>
  <si>
    <t>SANTA JOSEFINA MARTINEZ JAVIER</t>
  </si>
  <si>
    <t>YURIKO ARIYAMA ARIYAMA</t>
  </si>
  <si>
    <t>ANALISTA PLANIFICACION</t>
  </si>
  <si>
    <t>ZOILA NURIS JAVIER DAVID</t>
  </si>
  <si>
    <t>PORFIRIO NICOLAS JIMENEZ</t>
  </si>
  <si>
    <t>ALEJANDRO CARABALLO</t>
  </si>
  <si>
    <t>RECEPCIONISTA</t>
  </si>
  <si>
    <t>LEONDY VICENTE ENCARNACION</t>
  </si>
  <si>
    <t>NARDA VASQUEZ SOLANO</t>
  </si>
  <si>
    <t>ASESOR</t>
  </si>
  <si>
    <t>MIGUEL BOLIVAR SOSA DUARTE</t>
  </si>
  <si>
    <t>ROLANDO JOSE HERNANDEZ TAVERAS</t>
  </si>
  <si>
    <t>ROSMERY ANTONIA HILARIO LORA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</si>
  <si>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</si>
  <si>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</si>
  <si>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</si>
  <si>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</si>
  <si>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</si>
  <si>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</si>
  <si>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</si>
  <si>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</si>
  <si>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</si>
  <si>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</si>
  <si>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</si>
  <si>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</si>
  <si>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</si>
  <si>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</si>
  <si>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</si>
  <si>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</si>
  <si>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</si>
  <si>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INVESTIGACION Y SEGUIMIENTO DE DENUNCIAS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</si>
  <si>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</si>
  <si>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</si>
  <si>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</si>
  <si>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</si>
  <si>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</si>
  <si>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</si>
  <si>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JUAN CARLOS GARCIA JAQUEZ</t>
  </si>
  <si>
    <t>ANALISTA DESARROLLO ORGANIZACIONAL</t>
  </si>
  <si>
    <t>CARGO DE CONFIANZA</t>
  </si>
  <si>
    <t>VICTOR SALVADOR PICHARDO DE LOS SANTOS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</si>
  <si>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</si>
  <si>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</si>
  <si>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</si>
  <si>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</si>
  <si>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</si>
  <si>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PABLO ALBERTO BLANCO CASTILLO</t>
  </si>
  <si>
    <t xml:space="preserve">ABOGADO </t>
  </si>
  <si>
    <t>NETO</t>
  </si>
  <si>
    <t xml:space="preserve">TOTAL GENERAL </t>
  </si>
  <si>
    <t>OFICINA REGIONAL SANTIAGO</t>
  </si>
  <si>
    <t>ENCARGADO OFICINA REGIONAL</t>
  </si>
  <si>
    <t>COORDINADORA DE EVENTOS Y PROTOCOLO</t>
  </si>
  <si>
    <t>NALDA YALINA LIZARDO ZORRILLA</t>
  </si>
  <si>
    <t>COORD. DE PROMOCION Y CAPACITACION DE ETICA E INTEGRIDAD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</si>
  <si>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</si>
  <si>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</si>
  <si>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</si>
  <si>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</si>
  <si>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</si>
  <si>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</si>
  <si>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</si>
  <si>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</si>
  <si>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</si>
  <si>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</si>
  <si>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SENYACE ORTIZ ANGELES</t>
  </si>
  <si>
    <t>WENDY RAFAELINA LOPEZ TAPIA</t>
  </si>
  <si>
    <t>SUELDO BRUTO (RD$)</t>
  </si>
  <si>
    <t xml:space="preserve">DESDE </t>
  </si>
  <si>
    <t>HASTA</t>
  </si>
  <si>
    <t>PERIODO DE PRUEBA</t>
  </si>
  <si>
    <t>ANA LUISA FELIX FELIPE</t>
  </si>
  <si>
    <t>SEGURIDAD MILITAR</t>
  </si>
  <si>
    <t xml:space="preserve">SEGURIDAD </t>
  </si>
  <si>
    <t>JUAN EVANGELISTA REYES PEREZ</t>
  </si>
  <si>
    <t>LUIS MIGUEL POLO JOSE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</si>
  <si>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</si>
  <si>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</si>
  <si>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</si>
  <si>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</si>
  <si>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</si>
  <si>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ENCARGADA DIVISION DE SEGUIMIENTO</t>
  </si>
  <si>
    <t>ANA MIGUELINA JIMENEZ MESA</t>
  </si>
  <si>
    <t>BRUNILDA BRITO VILLA</t>
  </si>
  <si>
    <t>ESTELA MIGUELINA ABREU MOQUETE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</si>
  <si>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</si>
  <si>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</si>
  <si>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</si>
  <si>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</si>
  <si>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</si>
  <si>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GREGORIO ALBERTO COLON JEREZ</t>
  </si>
  <si>
    <t>YESELIN DE PAULA</t>
  </si>
  <si>
    <t>AYUDANTE DE MANTENIMIENTO</t>
  </si>
  <si>
    <t>ELBA GABRIELA PICHARDO</t>
  </si>
  <si>
    <t>PARQUEADOR</t>
  </si>
  <si>
    <t>ISAEL ALBERTO VALDEZ LARA</t>
  </si>
  <si>
    <t>WEBMASTER</t>
  </si>
  <si>
    <t>SOPORTE TECNICO INFORMATICO</t>
  </si>
  <si>
    <t>ENC. DE SERVICIOS GENERALES</t>
  </si>
  <si>
    <t>AUXILIAR DE ATENCION AL CIUDADANO</t>
  </si>
  <si>
    <t>NORVIA LORENA MARTINEZ FERNANDEZ</t>
  </si>
  <si>
    <t>ASESORA</t>
  </si>
  <si>
    <t>TEODORA CASTRO DE LA ROSA</t>
  </si>
  <si>
    <t>AUXILIAR DE ACCESO A LA INFORMACION</t>
  </si>
  <si>
    <t>AUXILIAR ATENCION A CIUDADANO</t>
  </si>
  <si>
    <t>SUPERVISOR DE MAYORDOMIA</t>
  </si>
  <si>
    <t>AUXILIAR DE TRANSPORTACION</t>
  </si>
  <si>
    <t>TECNICO DE RECURSOS HUMANOS</t>
  </si>
  <si>
    <t>KRISHNA RAFAEL GUZMAN</t>
  </si>
  <si>
    <t xml:space="preserve">AUXILIAR ADMINISTRATIVO </t>
  </si>
  <si>
    <t>JOVANNY MARCELO PEREZ TAVAREZ</t>
  </si>
  <si>
    <t>SANTIAGO DRULLARD DEOGRACIA</t>
  </si>
  <si>
    <t>CRISTINA ENCARNACION MATEO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</si>
  <si>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</si>
  <si>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</si>
  <si>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</si>
  <si>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</si>
  <si>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</si>
  <si>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</si>
  <si>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</si>
  <si>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</si>
  <si>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</si>
  <si>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</si>
  <si>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</si>
  <si>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SECRETARIA DE DESPACHO</t>
  </si>
  <si>
    <t>ESTHEFANIA FELIX BATISTA</t>
  </si>
  <si>
    <t>ALICE AIRAM GUERRA RAMIREZ</t>
  </si>
  <si>
    <t>ASISTENTE EJECUTIVA</t>
  </si>
  <si>
    <t>LESBIA CAMILA CHAVEZ FERNANDEZ</t>
  </si>
  <si>
    <t>WILLY JOEL GARCIA REYNOSO</t>
  </si>
  <si>
    <t>ASISTENTE DE COMUNICACIONES</t>
  </si>
  <si>
    <t>TEMPORAL CARGO DE CARRERA</t>
  </si>
  <si>
    <t>IVAN CRUZ DARDENNE</t>
  </si>
  <si>
    <t>JOSE SIME CANDELARIO</t>
  </si>
  <si>
    <t>GLENNY ROSANNA VILLANUEVA CARTY</t>
  </si>
  <si>
    <t>GERALDO SOTO LIRANZO</t>
  </si>
  <si>
    <t>MARCELLE VIOLETA HERRERA CONTIN</t>
  </si>
  <si>
    <t>STEPHANIE ALCEQUIEZ GOMEZ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</si>
  <si>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</si>
  <si>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</si>
  <si>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</si>
  <si>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</si>
  <si>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</si>
  <si>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</si>
  <si>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</si>
  <si>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</si>
  <si>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</si>
  <si>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JAIRO JESUS TOLENTINO DE LEON</t>
  </si>
  <si>
    <t>JOSE ANTONIO ALMONTE RAMIREZ</t>
  </si>
  <si>
    <t>INVESTIGADOR</t>
  </si>
  <si>
    <t>DAVIANA JOSEFINA BELLO YAPORT</t>
  </si>
  <si>
    <t>ENC. DIVISION INVESTIGACION</t>
  </si>
  <si>
    <t>HASLIN NICOLE SANTANA SANTANA</t>
  </si>
  <si>
    <t>EDISON JOEL PEÑA</t>
  </si>
  <si>
    <t>KEYLA NICOL GARCIA DE LA ROSA</t>
  </si>
  <si>
    <t>JEISSI MARIA DIAZ ALCANTARA</t>
  </si>
  <si>
    <t>MIOSOTIS ALTAGRACIA COSTE REYES</t>
  </si>
  <si>
    <t>SECRETARIA</t>
  </si>
  <si>
    <t>Neto</t>
  </si>
  <si>
    <t>Sueldo Bruto (RD$)</t>
  </si>
  <si>
    <t>JOSE ANTONIO OGANDO VALDEZ</t>
  </si>
  <si>
    <t>MOISSE MEDINA SANCHEZ</t>
  </si>
  <si>
    <t>SULEIDIZ REYNOSO MENDEZ</t>
  </si>
  <si>
    <t>KARLEM DIAZ TEJEDA</t>
  </si>
  <si>
    <t>TECNICO DE COMPRAS</t>
  </si>
  <si>
    <t>ROSA ELBA CORDERO ESPAILLAT</t>
  </si>
  <si>
    <t>PATRICIA MASSIEL POLANCO HERNANDEZ</t>
  </si>
  <si>
    <t>JOSE LUIS ALMONTE RAMIREZ</t>
  </si>
  <si>
    <t>CLARITZA ARISLEYDA POLANCO</t>
  </si>
  <si>
    <t>INVESTIGADORA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</si>
  <si>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</si>
  <si>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</si>
  <si>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</si>
  <si>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</si>
  <si>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</si>
  <si>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</si>
  <si>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</si>
  <si>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</si>
  <si>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</si>
  <si>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</si>
  <si>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</si>
  <si>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</si>
  <si>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</si>
  <si>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</si>
  <si>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MARIO SERRANO MARTE</t>
  </si>
  <si>
    <t>DIRECTOR</t>
  </si>
  <si>
    <t>MELIDA MARIA YNMACULADA PICHARDO</t>
  </si>
  <si>
    <t>DIRECTORA JURIDICA</t>
  </si>
  <si>
    <t>DIRECTORA DE COMUNICACIONES</t>
  </si>
  <si>
    <t>DIRECTORA DE RECURSOS HUMANOS</t>
  </si>
  <si>
    <t>DIRECTOR PLANIFICACION Y DESARROLLO</t>
  </si>
  <si>
    <t>DIRECTOR FINANCIERO</t>
  </si>
  <si>
    <t>ENCARGADA DE CAPACITACION</t>
  </si>
  <si>
    <t>DIRECCION ADMINISTRATIVA</t>
  </si>
  <si>
    <t>DIRECTOR ETICA E INTEGRIDAD GUBERNAMENTAL</t>
  </si>
  <si>
    <t>DIRECCION TIC</t>
  </si>
  <si>
    <t>DIRECCION FINANCIERA</t>
  </si>
  <si>
    <t>DIRECCION</t>
  </si>
  <si>
    <t>TRANSPARENCIA Y GOBIERNO ABIERTO</t>
  </si>
  <si>
    <t>MENSAJERO INTERNO</t>
  </si>
  <si>
    <t>JAN CARLOS GARCIA RAMIREZ</t>
  </si>
  <si>
    <t>CONFIANZA</t>
  </si>
  <si>
    <t>GILDA MARIA RODRIGUEZ</t>
  </si>
  <si>
    <t>CARLOS JOSE GARCIA NINA</t>
  </si>
  <si>
    <t>ANGEL JUNIOR REYNOSO</t>
  </si>
  <si>
    <t>MARILEIMI MIRANDA RIJO</t>
  </si>
  <si>
    <t>AUXILIAR ADMINISTRATIVO i</t>
  </si>
  <si>
    <t>DIRECCION JURIDICA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</si>
  <si>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</si>
  <si>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</si>
  <si>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</si>
  <si>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</si>
  <si>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</si>
  <si>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</si>
  <si>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CAPITULO:  0201     SUBCAPTULO: 06     DAF:01     UE:008     PROGRAMA: 16     SUBPROGRAMA: 02     PROYECTO: 0     ACTIVIDAD:001     CUENTA: 2.1.1.2.10     FONDO:0100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</si>
  <si>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</si>
  <si>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</si>
  <si>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</si>
  <si>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</si>
  <si>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</si>
  <si>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</si>
  <si>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</si>
  <si>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BEANTNIK MARIA DOTEL MATOS</t>
  </si>
  <si>
    <t>ENCARGADA DEPTO ESTRATEGIAS  Y POLITICAS</t>
  </si>
  <si>
    <t>COMISION DE SERVICIO</t>
  </si>
  <si>
    <t>HELEN CATHERINE HASBUN SAMBOY</t>
  </si>
  <si>
    <t>ASISTENTE DIRECTORA EJECUTIVA</t>
  </si>
  <si>
    <t>DIRECTORA DE  DESPACHO</t>
  </si>
  <si>
    <t>ROSANNA MARIA MATOS CRISOSTOMO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</si>
  <si>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</si>
  <si>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</si>
  <si>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</si>
  <si>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</si>
  <si>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>ENCARGADA DPTO. DE COMUNICACIONES</t>
  </si>
  <si>
    <t xml:space="preserve"> DIRECCION FINANCIERA</t>
  </si>
  <si>
    <t>DIRECCION PLANIFICACION Y DESARROLLO</t>
  </si>
  <si>
    <t xml:space="preserve"> DIRECCION ADMINISTRATIVA</t>
  </si>
  <si>
    <t xml:space="preserve"> DIRECCION TIC</t>
  </si>
  <si>
    <t>DIRECCION  TIC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</si>
  <si>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</si>
  <si>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</si>
  <si>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</si>
  <si>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</si>
  <si>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</si>
  <si>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</si>
  <si>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</si>
  <si>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</si>
  <si>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</si>
  <si>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TECNICO DE CONTABILIDAD</t>
  </si>
  <si>
    <t>MARCOS MIGUEL LEONARDO TERRERO</t>
  </si>
  <si>
    <t>AUXILIAR DE COMUNICACIONES</t>
  </si>
  <si>
    <t>YOMARA MERCEDES ROSARIO VENTURA</t>
  </si>
  <si>
    <t>CARLOS MANUEL CARMONA SEGURA</t>
  </si>
  <si>
    <t>CAPITULO:  0201     SUBCAPTULO: 06     DAF:01     UE:008     PROGRAMA: 16     SUBPROGRAMA: 02     PROYECTO: 0     ACTIVIDAD:002     CUENTA: 2.1.1.2.11     FONDO:0100</t>
  </si>
  <si>
    <t>GERARDO DE LOS SANTOS RODRIGUEZ</t>
  </si>
  <si>
    <t>DIOMEDES ALEJO GOMEZ</t>
  </si>
  <si>
    <t>YAJAIRA ENCARNACION DOMINGUEZ</t>
  </si>
  <si>
    <t>LUIS ECARVIN OGANDO AQUINO</t>
  </si>
  <si>
    <t>MARLYN RODRIGUEZ GOMEZ</t>
  </si>
  <si>
    <t>TECNICO ADMINISTRATIVO</t>
  </si>
  <si>
    <t>EVELIO PEREZ PEREZ</t>
  </si>
  <si>
    <t>CONCEPTO PAGO SUELDO 000001 - FIJOS CORRESPONDIENTE AL MES JUNIO 2021</t>
  </si>
  <si>
    <t>CONCEPTO PAGO SUELDO 000007 - PERSONAL DE VIGILANCIA CORRESPONDIENTE AL MES JUNIO 2021</t>
  </si>
  <si>
    <t>CONCEPTO PAGO SUELDO 000018 - PERSONAL TEMPORAL EN CARGOS DE CARRERA CORRESPONDIENTE AL MES JUNIO 2021</t>
  </si>
  <si>
    <t>ELIANDRA ARVELO</t>
  </si>
  <si>
    <t>HECTOR ANTONIO PAULINO VARGAS</t>
  </si>
  <si>
    <t>MENSAJERO MOTORIZADO</t>
  </si>
  <si>
    <t>KAROLIN MIGUELINA REYES SOCORRO</t>
  </si>
  <si>
    <t>CONCEPTO PAGO SUELDO 150-18 - TEMPORAL A PERSONAL FIJO EN CARGOS DE CARRERA CORRESPONDIENTE AL MES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</si>
</sst>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0" fillId="3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7" xfId="0" applyFont="1" applyBorder="1" applyAlignment="1">
      <alignment horizontal="center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/>
    <xf numFmtId="0" fontId="0" fillId="3" borderId="14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14" fontId="5" fillId="3" borderId="13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4" fontId="5" fillId="3" borderId="6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5" fillId="3" borderId="1" xfId="0" applyNumberFormat="1" applyFont="1" applyFill="1" applyBorder="1" applyAlignment="1">
      <alignment wrapText="1"/>
    </xf>
    <xf numFmtId="0" fontId="5" fillId="3" borderId="1" xfId="0" applyNumberFormat="1" applyFont="1" applyFill="1" applyBorder="1" applyAlignment="1">
      <alignment horizontal="center" wrapText="1"/>
    </xf>
    <xf numFmtId="0" fontId="5" fillId="3" borderId="13" xfId="0" applyNumberFormat="1" applyFont="1" applyFill="1" applyBorder="1" applyAlignment="1">
      <alignment wrapText="1"/>
    </xf>
    <xf numFmtId="4" fontId="5" fillId="3" borderId="13" xfId="0" applyNumberFormat="1" applyFont="1" applyFill="1" applyBorder="1" applyAlignment="1">
      <alignment horizontal="center" wrapText="1"/>
    </xf>
    <xf numFmtId="2" fontId="5" fillId="3" borderId="13" xfId="0" applyNumberFormat="1" applyFont="1" applyFill="1" applyBorder="1" applyAlignment="1">
      <alignment horizontal="center" wrapText="1"/>
    </xf>
    <xf numFmtId="4" fontId="5" fillId="3" borderId="15" xfId="0" applyNumberFormat="1" applyFont="1" applyFill="1" applyBorder="1" applyAlignment="1">
      <alignment horizontal="center" wrapText="1"/>
    </xf>
    <xf numFmtId="4" fontId="11" fillId="2" borderId="8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8" fillId="2" borderId="16" xfId="0" applyNumberFormat="1" applyFont="1" applyFill="1" applyBorder="1" applyAlignment="1">
      <alignment horizontal="center" vertical="center" wrapText="1"/>
    </xf>
    <xf numFmtId="0" fontId="8" fillId="2" borderId="19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1500188</xdr:colOff>
      <xdr:row>0</xdr:row>
      <xdr:rowOff>314666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98D7355-1197-465D-B4BE-10E0CAA4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8652" y="314666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3</xdr:col>
      <xdr:colOff>317501</xdr:colOff>
      <xdr:row>123</xdr:row>
      <xdr:rowOff>35719</xdr:rowOff>
    </xdr:from>
    <xdr:to>
      <xdr:col>8</xdr:col>
      <xdr:colOff>421821</xdr:colOff>
      <xdr:row>129</xdr:row>
      <xdr:rowOff>129268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858CB8-1AB0-4CB2-8E3D-C97208BCAC3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2443" r="24813" b="34224"/>
        <a:stretch/>
      </xdr:blipFill>
      <xdr:spPr bwMode="auto">
        <a:xfrm>
          <a:off x="4520407" y="64936688"/>
          <a:ext cx="8076406" cy="26550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238125</xdr:colOff>
      <xdr:row>0</xdr:row>
      <xdr:rowOff>104775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0" y="104775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2</xdr:col>
      <xdr:colOff>873125</xdr:colOff>
      <xdr:row>20</xdr:row>
      <xdr:rowOff>190500</xdr:rowOff>
    </xdr:from>
    <xdr:to>
      <xdr:col>9</xdr:col>
      <xdr:colOff>76200</xdr:colOff>
      <xdr:row>27</xdr:row>
      <xdr:rowOff>152399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2B6574-5EFA-4A1A-A09C-9C82AD79892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2809" r="24813" b="34224"/>
        <a:stretch/>
      </xdr:blipFill>
      <xdr:spPr bwMode="auto">
        <a:xfrm>
          <a:off x="3282950" y="7248525"/>
          <a:ext cx="7775575" cy="1895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1876425</xdr:colOff>
      <xdr:row>3</xdr:row>
      <xdr:rowOff>39007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81F67690-1BFF-4BFF-BA72-038785F7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9961" y="528864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4</xdr:col>
      <xdr:colOff>470696</xdr:colOff>
      <xdr:row>54</xdr:row>
      <xdr:rowOff>83344</xdr:rowOff>
    </xdr:from>
    <xdr:to>
      <xdr:col>10</xdr:col>
      <xdr:colOff>1153773</xdr:colOff>
      <xdr:row>70</xdr:row>
      <xdr:rowOff>146844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F09E07-0B0A-4232-A10E-C5E559BDA52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3045" r="24813" b="34224"/>
        <a:stretch/>
      </xdr:blipFill>
      <xdr:spPr bwMode="auto">
        <a:xfrm>
          <a:off x="4614071" y="17720469"/>
          <a:ext cx="7407273" cy="26034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531812</xdr:colOff>
      <xdr:row>0</xdr:row>
      <xdr:rowOff>431800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B91271F9-B616-4656-B7F5-8F0C2BA5B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9062" y="431800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3</xdr:col>
      <xdr:colOff>1527174</xdr:colOff>
      <xdr:row>15</xdr:row>
      <xdr:rowOff>47625</xdr:rowOff>
    </xdr:from>
    <xdr:to>
      <xdr:col>8</xdr:col>
      <xdr:colOff>539749</xdr:colOff>
      <xdr:row>29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10E787-2B0B-4DDF-86BE-89A1308FFCB8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3045" r="24813" b="34224"/>
        <a:stretch/>
      </xdr:blipFill>
      <xdr:spPr bwMode="auto">
        <a:xfrm>
          <a:off x="3654424" y="4254500"/>
          <a:ext cx="6569075" cy="2286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4"/>
  <sheetViews>
    <sheetView zoomScale="70" zoomScaleNormal="70" zoomScaleSheetLayoutView="50" workbookViewId="0">
      <selection activeCell="L16" sqref="L16"/>
    </sheetView>
  </sheetViews>
  <sheetFormatPr baseColWidth="10" defaultColWidth="9.140625" defaultRowHeight="12.75" x14ac:dyDescent="0.2"/>
  <cols>
    <col min="1" max="1" width="5.28515625" style="35" customWidth="1"/>
    <col min="2" max="2" width="30.85546875" customWidth="1"/>
    <col min="3" max="3" width="26.7109375" bestFit="1" customWidth="1"/>
    <col min="4" max="4" width="49.140625" bestFit="1" customWidth="1"/>
    <col min="5" max="5" width="25.7109375" style="4" bestFit="1" customWidth="1"/>
    <col min="6" max="6" width="16.28515625" style="35" customWidth="1"/>
    <col min="7" max="7" width="13.28515625" style="35" customWidth="1"/>
    <col min="8" max="8" width="15.28515625" style="35" customWidth="1"/>
    <col min="9" max="13" width="13.28515625" style="35" customWidth="1"/>
    <col min="14" max="14" width="15.140625" style="35" customWidth="1"/>
  </cols>
  <sheetData>
    <row r="1" spans="1:16" ht="37.5" customHeight="1" x14ac:dyDescent="0.2"/>
    <row r="2" spans="1:16" ht="37.5" customHeight="1" x14ac:dyDescent="0.2"/>
    <row r="3" spans="1:16" ht="37.5" customHeight="1" x14ac:dyDescent="0.2"/>
    <row r="4" spans="1:16" ht="19.5" customHeight="1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26.25" customHeight="1" x14ac:dyDescent="0.25">
      <c r="A5" s="90" t="s">
        <v>65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6" ht="20.25" customHeight="1" x14ac:dyDescent="0.25">
      <c r="A6" s="89" t="s">
        <v>291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1:16" ht="11.25" customHeight="1" x14ac:dyDescent="0.2">
      <c r="B7" s="1"/>
      <c r="C7" s="1"/>
      <c r="E7" s="5"/>
      <c r="F7" s="73"/>
      <c r="G7" s="73"/>
      <c r="H7" s="73"/>
      <c r="J7" s="73"/>
      <c r="L7" s="73"/>
      <c r="M7" s="73"/>
    </row>
    <row r="8" spans="1:16" s="9" customFormat="1" ht="18" customHeight="1" x14ac:dyDescent="0.2">
      <c r="A8" s="88" t="s">
        <v>117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</row>
    <row r="9" spans="1:16" ht="10.5" customHeight="1" thickBot="1" x14ac:dyDescent="0.25">
      <c r="B9" s="83"/>
      <c r="C9" s="83"/>
      <c r="D9" s="84"/>
      <c r="E9" s="73"/>
      <c r="F9" s="73"/>
      <c r="G9" s="73"/>
      <c r="H9" s="73"/>
      <c r="J9" s="73"/>
      <c r="L9" s="73"/>
      <c r="M9" s="73"/>
    </row>
    <row r="10" spans="1:16" s="10" customFormat="1" ht="29.25" customHeight="1" thickBot="1" x14ac:dyDescent="0.25">
      <c r="A10" s="85" t="s">
        <v>204</v>
      </c>
      <c r="B10" s="86" t="s">
        <v>52</v>
      </c>
      <c r="C10" s="86" t="s">
        <v>227</v>
      </c>
      <c r="D10" s="86" t="s">
        <v>53</v>
      </c>
      <c r="E10" s="86" t="s">
        <v>54</v>
      </c>
      <c r="F10" s="74" t="s">
        <v>189</v>
      </c>
      <c r="G10" s="74" t="s">
        <v>0</v>
      </c>
      <c r="H10" s="74" t="s">
        <v>1</v>
      </c>
      <c r="I10" s="74" t="s">
        <v>2</v>
      </c>
      <c r="J10" s="74" t="s">
        <v>3</v>
      </c>
      <c r="K10" s="74" t="s">
        <v>4</v>
      </c>
      <c r="L10" s="74" t="s">
        <v>5</v>
      </c>
      <c r="M10" s="74" t="s">
        <v>6</v>
      </c>
      <c r="N10" s="75" t="s">
        <v>188</v>
      </c>
    </row>
    <row r="11" spans="1:16" s="12" customFormat="1" ht="36" customHeight="1" x14ac:dyDescent="0.2">
      <c r="A11" s="32">
        <v>1</v>
      </c>
      <c r="B11" s="31" t="s">
        <v>15</v>
      </c>
      <c r="C11" s="31" t="s">
        <v>223</v>
      </c>
      <c r="D11" s="31" t="s">
        <v>10</v>
      </c>
      <c r="E11" s="31" t="s">
        <v>59</v>
      </c>
      <c r="F11" s="28">
        <v>30000</v>
      </c>
      <c r="G11" s="76">
        <v>0</v>
      </c>
      <c r="H11" s="28">
        <v>30000</v>
      </c>
      <c r="I11" s="28">
        <f t="shared" ref="I11:I42" si="0">F11*0.0287</f>
        <v>861</v>
      </c>
      <c r="J11" s="76">
        <v>0</v>
      </c>
      <c r="K11" s="28">
        <f>F11*0.0304</f>
        <v>912</v>
      </c>
      <c r="L11" s="76">
        <v>25</v>
      </c>
      <c r="M11" s="28">
        <f t="shared" ref="M11:M38" si="1">I11+J11+K11+L11</f>
        <v>1798</v>
      </c>
      <c r="N11" s="27">
        <f t="shared" ref="N11:N42" si="2">H11-M11</f>
        <v>28202</v>
      </c>
    </row>
    <row r="12" spans="1:16" s="2" customFormat="1" ht="34.5" customHeight="1" x14ac:dyDescent="0.2">
      <c r="A12" s="26">
        <f>A11+1</f>
        <v>2</v>
      </c>
      <c r="B12" s="25" t="s">
        <v>48</v>
      </c>
      <c r="C12" s="25" t="s">
        <v>62</v>
      </c>
      <c r="D12" s="25" t="s">
        <v>107</v>
      </c>
      <c r="E12" s="25" t="s">
        <v>56</v>
      </c>
      <c r="F12" s="22">
        <v>110000</v>
      </c>
      <c r="G12" s="77">
        <v>0</v>
      </c>
      <c r="H12" s="22">
        <v>110000</v>
      </c>
      <c r="I12" s="22">
        <f t="shared" si="0"/>
        <v>3157</v>
      </c>
      <c r="J12" s="22">
        <v>14160.09</v>
      </c>
      <c r="K12" s="22">
        <f>F12*0.0304</f>
        <v>3344</v>
      </c>
      <c r="L12" s="22">
        <v>4202.12</v>
      </c>
      <c r="M12" s="22">
        <f t="shared" si="1"/>
        <v>24863.21</v>
      </c>
      <c r="N12" s="21">
        <f t="shared" si="2"/>
        <v>85136.790000000008</v>
      </c>
      <c r="O12" s="3"/>
    </row>
    <row r="13" spans="1:16" s="2" customFormat="1" ht="34.5" customHeight="1" x14ac:dyDescent="0.2">
      <c r="A13" s="26">
        <f t="shared" ref="A13:A76" si="3">A12+1</f>
        <v>3</v>
      </c>
      <c r="B13" s="25" t="s">
        <v>118</v>
      </c>
      <c r="C13" s="25" t="s">
        <v>62</v>
      </c>
      <c r="D13" s="25" t="s">
        <v>133</v>
      </c>
      <c r="E13" s="25" t="s">
        <v>57</v>
      </c>
      <c r="F13" s="22">
        <v>25000</v>
      </c>
      <c r="G13" s="77">
        <v>0</v>
      </c>
      <c r="H13" s="22">
        <v>25000</v>
      </c>
      <c r="I13" s="22">
        <f t="shared" si="0"/>
        <v>717.5</v>
      </c>
      <c r="J13" s="22">
        <v>0</v>
      </c>
      <c r="K13" s="22">
        <f t="shared" ref="K13" si="4">F13*0.0304</f>
        <v>760</v>
      </c>
      <c r="L13" s="22">
        <v>125</v>
      </c>
      <c r="M13" s="22">
        <f t="shared" si="1"/>
        <v>1602.5</v>
      </c>
      <c r="N13" s="21">
        <f t="shared" si="2"/>
        <v>23397.5</v>
      </c>
      <c r="O13" s="3"/>
    </row>
    <row r="14" spans="1:16" s="2" customFormat="1" ht="34.5" customHeight="1" x14ac:dyDescent="0.2">
      <c r="A14" s="26">
        <f t="shared" si="3"/>
        <v>4</v>
      </c>
      <c r="B14" s="25" t="s">
        <v>146</v>
      </c>
      <c r="C14" s="25" t="s">
        <v>61</v>
      </c>
      <c r="D14" s="25" t="s">
        <v>147</v>
      </c>
      <c r="E14" s="25" t="s">
        <v>64</v>
      </c>
      <c r="F14" s="22">
        <v>185000</v>
      </c>
      <c r="G14" s="77">
        <v>0</v>
      </c>
      <c r="H14" s="22">
        <v>185000</v>
      </c>
      <c r="I14" s="22">
        <f t="shared" si="0"/>
        <v>5309.5</v>
      </c>
      <c r="J14" s="22">
        <v>32480.86</v>
      </c>
      <c r="K14" s="22">
        <v>4098.53</v>
      </c>
      <c r="L14" s="22">
        <v>25</v>
      </c>
      <c r="M14" s="22">
        <f t="shared" si="1"/>
        <v>41913.89</v>
      </c>
      <c r="N14" s="21">
        <f t="shared" si="2"/>
        <v>143086.10999999999</v>
      </c>
      <c r="O14" s="3"/>
    </row>
    <row r="15" spans="1:16" s="2" customFormat="1" ht="34.5" customHeight="1" x14ac:dyDescent="0.2">
      <c r="A15" s="26">
        <f t="shared" si="3"/>
        <v>5</v>
      </c>
      <c r="B15" s="25" t="s">
        <v>185</v>
      </c>
      <c r="C15" s="25" t="s">
        <v>61</v>
      </c>
      <c r="D15" s="25" t="s">
        <v>17</v>
      </c>
      <c r="E15" s="25" t="s">
        <v>69</v>
      </c>
      <c r="F15" s="22">
        <v>45000</v>
      </c>
      <c r="G15" s="77">
        <v>0</v>
      </c>
      <c r="H15" s="22">
        <v>45000</v>
      </c>
      <c r="I15" s="22">
        <f t="shared" si="0"/>
        <v>1291.5</v>
      </c>
      <c r="J15" s="22">
        <v>319.14</v>
      </c>
      <c r="K15" s="22">
        <f>F15*0.0304</f>
        <v>1368</v>
      </c>
      <c r="L15" s="22">
        <v>2275</v>
      </c>
      <c r="M15" s="22">
        <f t="shared" si="1"/>
        <v>5253.6399999999994</v>
      </c>
      <c r="N15" s="21">
        <f t="shared" si="2"/>
        <v>39746.36</v>
      </c>
      <c r="O15" s="3"/>
    </row>
    <row r="16" spans="1:16" s="2" customFormat="1" ht="34.5" customHeight="1" x14ac:dyDescent="0.2">
      <c r="A16" s="26">
        <f t="shared" si="3"/>
        <v>6</v>
      </c>
      <c r="B16" s="25" t="s">
        <v>152</v>
      </c>
      <c r="C16" s="25" t="s">
        <v>62</v>
      </c>
      <c r="D16" s="25" t="s">
        <v>157</v>
      </c>
      <c r="E16" s="25" t="s">
        <v>69</v>
      </c>
      <c r="F16" s="22">
        <v>75000</v>
      </c>
      <c r="G16" s="77">
        <v>0</v>
      </c>
      <c r="H16" s="22">
        <v>75000</v>
      </c>
      <c r="I16" s="22">
        <f t="shared" si="0"/>
        <v>2152.5</v>
      </c>
      <c r="J16" s="22">
        <v>6309.38</v>
      </c>
      <c r="K16" s="22">
        <f t="shared" ref="K16" si="5">F16*0.0304</f>
        <v>2280</v>
      </c>
      <c r="L16" s="22">
        <v>25</v>
      </c>
      <c r="M16" s="22">
        <f t="shared" si="1"/>
        <v>10766.880000000001</v>
      </c>
      <c r="N16" s="21">
        <f t="shared" si="2"/>
        <v>64233.119999999995</v>
      </c>
      <c r="O16" s="3"/>
    </row>
    <row r="17" spans="1:15" s="2" customFormat="1" ht="34.5" customHeight="1" x14ac:dyDescent="0.2">
      <c r="A17" s="26">
        <f t="shared" si="3"/>
        <v>7</v>
      </c>
      <c r="B17" s="25" t="s">
        <v>150</v>
      </c>
      <c r="C17" s="25" t="s">
        <v>62</v>
      </c>
      <c r="D17" s="25" t="s">
        <v>257</v>
      </c>
      <c r="E17" s="25" t="s">
        <v>69</v>
      </c>
      <c r="F17" s="22">
        <v>150000</v>
      </c>
      <c r="G17" s="77">
        <v>0</v>
      </c>
      <c r="H17" s="22">
        <v>150000</v>
      </c>
      <c r="I17" s="22">
        <f t="shared" si="0"/>
        <v>4305</v>
      </c>
      <c r="J17" s="22">
        <v>0</v>
      </c>
      <c r="K17" s="22">
        <v>4098.53</v>
      </c>
      <c r="L17" s="22">
        <v>1215.1199999999999</v>
      </c>
      <c r="M17" s="22">
        <f t="shared" si="1"/>
        <v>9618.6499999999978</v>
      </c>
      <c r="N17" s="21">
        <f t="shared" si="2"/>
        <v>140381.35</v>
      </c>
      <c r="O17" s="3"/>
    </row>
    <row r="18" spans="1:15" s="2" customFormat="1" ht="34.5" customHeight="1" x14ac:dyDescent="0.2">
      <c r="A18" s="26">
        <f t="shared" si="3"/>
        <v>8</v>
      </c>
      <c r="B18" s="25" t="s">
        <v>153</v>
      </c>
      <c r="C18" s="25" t="s">
        <v>62</v>
      </c>
      <c r="D18" s="25" t="s">
        <v>154</v>
      </c>
      <c r="E18" s="25" t="s">
        <v>69</v>
      </c>
      <c r="F18" s="22">
        <v>60000</v>
      </c>
      <c r="G18" s="77">
        <v>0</v>
      </c>
      <c r="H18" s="22">
        <v>60000</v>
      </c>
      <c r="I18" s="22">
        <f t="shared" si="0"/>
        <v>1722</v>
      </c>
      <c r="J18" s="22">
        <v>0</v>
      </c>
      <c r="K18" s="22">
        <f>F18*0.0304</f>
        <v>1824</v>
      </c>
      <c r="L18" s="22">
        <v>25</v>
      </c>
      <c r="M18" s="22">
        <f t="shared" si="1"/>
        <v>3571</v>
      </c>
      <c r="N18" s="21">
        <f t="shared" si="2"/>
        <v>56429</v>
      </c>
      <c r="O18" s="3"/>
    </row>
    <row r="19" spans="1:15" s="2" customFormat="1" ht="34.5" customHeight="1" x14ac:dyDescent="0.2">
      <c r="A19" s="26">
        <f t="shared" si="3"/>
        <v>9</v>
      </c>
      <c r="B19" s="25" t="s">
        <v>156</v>
      </c>
      <c r="C19" s="25" t="s">
        <v>61</v>
      </c>
      <c r="D19" s="25" t="s">
        <v>256</v>
      </c>
      <c r="E19" s="25" t="s">
        <v>69</v>
      </c>
      <c r="F19" s="22">
        <v>70000</v>
      </c>
      <c r="G19" s="77">
        <v>0</v>
      </c>
      <c r="H19" s="22">
        <v>70000</v>
      </c>
      <c r="I19" s="22">
        <f t="shared" si="0"/>
        <v>2009</v>
      </c>
      <c r="J19" s="22">
        <v>0</v>
      </c>
      <c r="K19" s="22">
        <f>F19*0.0304</f>
        <v>2128</v>
      </c>
      <c r="L19" s="22">
        <v>25</v>
      </c>
      <c r="M19" s="22">
        <f t="shared" si="1"/>
        <v>4162</v>
      </c>
      <c r="N19" s="21">
        <f t="shared" si="2"/>
        <v>65838</v>
      </c>
      <c r="O19" s="3"/>
    </row>
    <row r="20" spans="1:15" s="2" customFormat="1" ht="34.5" customHeight="1" x14ac:dyDescent="0.2">
      <c r="A20" s="26">
        <f t="shared" si="3"/>
        <v>10</v>
      </c>
      <c r="B20" s="25" t="s">
        <v>201</v>
      </c>
      <c r="C20" s="25" t="s">
        <v>62</v>
      </c>
      <c r="D20" s="25" t="s">
        <v>18</v>
      </c>
      <c r="E20" s="25" t="s">
        <v>59</v>
      </c>
      <c r="F20" s="22">
        <v>16500</v>
      </c>
      <c r="G20" s="77">
        <v>0</v>
      </c>
      <c r="H20" s="22">
        <v>16500</v>
      </c>
      <c r="I20" s="22">
        <f t="shared" si="0"/>
        <v>473.55</v>
      </c>
      <c r="J20" s="77">
        <v>0</v>
      </c>
      <c r="K20" s="22">
        <f>F20*0.0304</f>
        <v>501.6</v>
      </c>
      <c r="L20" s="22">
        <v>1215.1199999999999</v>
      </c>
      <c r="M20" s="22">
        <f t="shared" si="1"/>
        <v>2190.27</v>
      </c>
      <c r="N20" s="21">
        <f t="shared" si="2"/>
        <v>14309.73</v>
      </c>
      <c r="O20" s="3"/>
    </row>
    <row r="21" spans="1:15" s="2" customFormat="1" ht="34.5" customHeight="1" x14ac:dyDescent="0.2">
      <c r="A21" s="26">
        <f t="shared" si="3"/>
        <v>11</v>
      </c>
      <c r="B21" s="25" t="s">
        <v>259</v>
      </c>
      <c r="C21" s="25" t="s">
        <v>62</v>
      </c>
      <c r="D21" s="25" t="s">
        <v>229</v>
      </c>
      <c r="E21" s="25" t="s">
        <v>59</v>
      </c>
      <c r="F21" s="22">
        <v>20000</v>
      </c>
      <c r="G21" s="77">
        <v>0</v>
      </c>
      <c r="H21" s="22">
        <v>20000</v>
      </c>
      <c r="I21" s="22">
        <f t="shared" si="0"/>
        <v>574</v>
      </c>
      <c r="J21" s="77">
        <v>0</v>
      </c>
      <c r="K21" s="22">
        <f>F21*0.0304</f>
        <v>608</v>
      </c>
      <c r="L21" s="77">
        <v>25</v>
      </c>
      <c r="M21" s="22">
        <f t="shared" si="1"/>
        <v>1207</v>
      </c>
      <c r="N21" s="21">
        <f t="shared" si="2"/>
        <v>18793</v>
      </c>
      <c r="O21" s="3"/>
    </row>
    <row r="22" spans="1:15" s="2" customFormat="1" ht="34.5" customHeight="1" x14ac:dyDescent="0.2">
      <c r="A22" s="26">
        <f t="shared" si="3"/>
        <v>12</v>
      </c>
      <c r="B22" s="25" t="s">
        <v>245</v>
      </c>
      <c r="C22" s="25" t="s">
        <v>62</v>
      </c>
      <c r="D22" s="25" t="s">
        <v>274</v>
      </c>
      <c r="E22" s="25" t="s">
        <v>69</v>
      </c>
      <c r="F22" s="22">
        <v>165000</v>
      </c>
      <c r="G22" s="77">
        <v>0</v>
      </c>
      <c r="H22" s="22">
        <v>165000</v>
      </c>
      <c r="I22" s="22">
        <f t="shared" si="0"/>
        <v>4735.5</v>
      </c>
      <c r="J22" s="22">
        <v>27624.36</v>
      </c>
      <c r="K22" s="22">
        <v>4098.53</v>
      </c>
      <c r="L22" s="77">
        <v>25</v>
      </c>
      <c r="M22" s="22">
        <f t="shared" si="1"/>
        <v>36483.39</v>
      </c>
      <c r="N22" s="21">
        <f t="shared" si="2"/>
        <v>128516.61</v>
      </c>
      <c r="O22" s="3"/>
    </row>
    <row r="23" spans="1:15" s="2" customFormat="1" ht="34.5" customHeight="1" x14ac:dyDescent="0.2">
      <c r="A23" s="26">
        <f t="shared" si="3"/>
        <v>13</v>
      </c>
      <c r="B23" s="25" t="s">
        <v>285</v>
      </c>
      <c r="C23" s="25" t="s">
        <v>62</v>
      </c>
      <c r="D23" s="25" t="s">
        <v>131</v>
      </c>
      <c r="E23" s="25" t="s">
        <v>69</v>
      </c>
      <c r="F23" s="22">
        <v>45000</v>
      </c>
      <c r="G23" s="77">
        <v>0</v>
      </c>
      <c r="H23" s="22">
        <v>45000</v>
      </c>
      <c r="I23" s="22">
        <f t="shared" si="0"/>
        <v>1291.5</v>
      </c>
      <c r="J23" s="22">
        <v>1148.33</v>
      </c>
      <c r="K23" s="22">
        <f>F23*0.0304</f>
        <v>1368</v>
      </c>
      <c r="L23" s="22">
        <v>25</v>
      </c>
      <c r="M23" s="22">
        <f t="shared" si="1"/>
        <v>3832.83</v>
      </c>
      <c r="N23" s="21">
        <f t="shared" si="2"/>
        <v>41167.17</v>
      </c>
      <c r="O23" s="3"/>
    </row>
    <row r="24" spans="1:15" s="12" customFormat="1" ht="36" customHeight="1" x14ac:dyDescent="0.2">
      <c r="A24" s="26">
        <f t="shared" si="3"/>
        <v>14</v>
      </c>
      <c r="B24" s="25" t="s">
        <v>20</v>
      </c>
      <c r="C24" s="25" t="s">
        <v>80</v>
      </c>
      <c r="D24" s="25" t="s">
        <v>81</v>
      </c>
      <c r="E24" s="25" t="s">
        <v>56</v>
      </c>
      <c r="F24" s="22">
        <v>150000</v>
      </c>
      <c r="G24" s="77">
        <v>0</v>
      </c>
      <c r="H24" s="22">
        <v>150000</v>
      </c>
      <c r="I24" s="22">
        <f t="shared" si="0"/>
        <v>4305</v>
      </c>
      <c r="J24" s="22">
        <v>23981.99</v>
      </c>
      <c r="K24" s="22">
        <v>4098.53</v>
      </c>
      <c r="L24" s="22">
        <v>125</v>
      </c>
      <c r="M24" s="22">
        <f t="shared" si="1"/>
        <v>32510.52</v>
      </c>
      <c r="N24" s="21">
        <f t="shared" si="2"/>
        <v>117489.48</v>
      </c>
    </row>
    <row r="25" spans="1:15" s="12" customFormat="1" ht="36" customHeight="1" x14ac:dyDescent="0.2">
      <c r="A25" s="26">
        <f t="shared" si="3"/>
        <v>15</v>
      </c>
      <c r="B25" s="25" t="s">
        <v>22</v>
      </c>
      <c r="C25" s="25" t="s">
        <v>80</v>
      </c>
      <c r="D25" s="25" t="s">
        <v>10</v>
      </c>
      <c r="E25" s="25" t="s">
        <v>59</v>
      </c>
      <c r="F25" s="22">
        <v>22000</v>
      </c>
      <c r="G25" s="77">
        <v>0</v>
      </c>
      <c r="H25" s="22">
        <v>22000</v>
      </c>
      <c r="I25" s="22">
        <f t="shared" si="0"/>
        <v>631.4</v>
      </c>
      <c r="J25" s="77">
        <v>0</v>
      </c>
      <c r="K25" s="22">
        <f t="shared" ref="K25:K56" si="6">F25*0.0304</f>
        <v>668.8</v>
      </c>
      <c r="L25" s="77">
        <v>125</v>
      </c>
      <c r="M25" s="22">
        <f t="shared" si="1"/>
        <v>1425.1999999999998</v>
      </c>
      <c r="N25" s="21">
        <f t="shared" si="2"/>
        <v>20574.8</v>
      </c>
    </row>
    <row r="26" spans="1:15" s="12" customFormat="1" ht="30" customHeight="1" x14ac:dyDescent="0.2">
      <c r="A26" s="26">
        <f t="shared" si="3"/>
        <v>16</v>
      </c>
      <c r="B26" s="25" t="s">
        <v>110</v>
      </c>
      <c r="C26" s="25" t="s">
        <v>80</v>
      </c>
      <c r="D26" s="25" t="s">
        <v>23</v>
      </c>
      <c r="E26" s="25" t="s">
        <v>57</v>
      </c>
      <c r="F26" s="22">
        <v>75000</v>
      </c>
      <c r="G26" s="77">
        <v>0</v>
      </c>
      <c r="H26" s="22">
        <v>75000</v>
      </c>
      <c r="I26" s="22">
        <f t="shared" si="0"/>
        <v>2152.5</v>
      </c>
      <c r="J26" s="22">
        <v>6309.38</v>
      </c>
      <c r="K26" s="22">
        <f t="shared" si="6"/>
        <v>2280</v>
      </c>
      <c r="L26" s="77">
        <v>125</v>
      </c>
      <c r="M26" s="22">
        <f t="shared" si="1"/>
        <v>10866.880000000001</v>
      </c>
      <c r="N26" s="21">
        <f t="shared" si="2"/>
        <v>64133.119999999995</v>
      </c>
    </row>
    <row r="27" spans="1:15" s="12" customFormat="1" ht="36" customHeight="1" x14ac:dyDescent="0.2">
      <c r="A27" s="26">
        <f t="shared" si="3"/>
        <v>17</v>
      </c>
      <c r="B27" s="25" t="s">
        <v>144</v>
      </c>
      <c r="C27" s="25" t="s">
        <v>80</v>
      </c>
      <c r="D27" s="25" t="s">
        <v>14</v>
      </c>
      <c r="E27" s="25" t="s">
        <v>57</v>
      </c>
      <c r="F27" s="22">
        <v>30000</v>
      </c>
      <c r="G27" s="77">
        <v>0</v>
      </c>
      <c r="H27" s="22">
        <v>30000</v>
      </c>
      <c r="I27" s="22">
        <f t="shared" si="0"/>
        <v>861</v>
      </c>
      <c r="J27" s="22">
        <v>0</v>
      </c>
      <c r="K27" s="22">
        <f t="shared" si="6"/>
        <v>912</v>
      </c>
      <c r="L27" s="22">
        <v>125</v>
      </c>
      <c r="M27" s="22">
        <f t="shared" si="1"/>
        <v>1898</v>
      </c>
      <c r="N27" s="21">
        <f t="shared" si="2"/>
        <v>28102</v>
      </c>
    </row>
    <row r="28" spans="1:15" s="12" customFormat="1" ht="36" customHeight="1" x14ac:dyDescent="0.2">
      <c r="A28" s="26">
        <f t="shared" si="3"/>
        <v>18</v>
      </c>
      <c r="B28" s="25" t="s">
        <v>140</v>
      </c>
      <c r="C28" s="25" t="s">
        <v>80</v>
      </c>
      <c r="D28" s="25" t="s">
        <v>14</v>
      </c>
      <c r="E28" s="25" t="s">
        <v>57</v>
      </c>
      <c r="F28" s="22">
        <v>35000</v>
      </c>
      <c r="G28" s="77">
        <v>0</v>
      </c>
      <c r="H28" s="22">
        <v>35000</v>
      </c>
      <c r="I28" s="22">
        <f t="shared" si="0"/>
        <v>1004.5</v>
      </c>
      <c r="J28" s="22">
        <v>0</v>
      </c>
      <c r="K28" s="22">
        <f t="shared" si="6"/>
        <v>1064</v>
      </c>
      <c r="L28" s="22">
        <v>125</v>
      </c>
      <c r="M28" s="22">
        <f t="shared" si="1"/>
        <v>2193.5</v>
      </c>
      <c r="N28" s="21">
        <f t="shared" si="2"/>
        <v>32806.5</v>
      </c>
    </row>
    <row r="29" spans="1:15" s="12" customFormat="1" ht="36" customHeight="1" x14ac:dyDescent="0.2">
      <c r="A29" s="26">
        <f t="shared" si="3"/>
        <v>19</v>
      </c>
      <c r="B29" s="25" t="s">
        <v>16</v>
      </c>
      <c r="C29" s="25" t="s">
        <v>80</v>
      </c>
      <c r="D29" s="25" t="s">
        <v>17</v>
      </c>
      <c r="E29" s="25" t="s">
        <v>56</v>
      </c>
      <c r="F29" s="22">
        <v>45000</v>
      </c>
      <c r="G29" s="77">
        <v>0</v>
      </c>
      <c r="H29" s="22">
        <v>45000</v>
      </c>
      <c r="I29" s="22">
        <f t="shared" si="0"/>
        <v>1291.5</v>
      </c>
      <c r="J29" s="22">
        <v>0</v>
      </c>
      <c r="K29" s="22">
        <f t="shared" si="6"/>
        <v>1368</v>
      </c>
      <c r="L29" s="77">
        <v>125</v>
      </c>
      <c r="M29" s="22">
        <f t="shared" si="1"/>
        <v>2784.5</v>
      </c>
      <c r="N29" s="21">
        <f t="shared" si="2"/>
        <v>42215.5</v>
      </c>
    </row>
    <row r="30" spans="1:15" s="12" customFormat="1" ht="36" customHeight="1" x14ac:dyDescent="0.2">
      <c r="A30" s="26">
        <f t="shared" si="3"/>
        <v>20</v>
      </c>
      <c r="B30" s="25" t="s">
        <v>19</v>
      </c>
      <c r="C30" s="25" t="s">
        <v>80</v>
      </c>
      <c r="D30" s="25" t="s">
        <v>18</v>
      </c>
      <c r="E30" s="25" t="s">
        <v>59</v>
      </c>
      <c r="F30" s="22">
        <v>16500</v>
      </c>
      <c r="G30" s="77">
        <v>0</v>
      </c>
      <c r="H30" s="22">
        <v>16500</v>
      </c>
      <c r="I30" s="22">
        <f t="shared" si="0"/>
        <v>473.55</v>
      </c>
      <c r="J30" s="77">
        <v>0</v>
      </c>
      <c r="K30" s="22">
        <f t="shared" si="6"/>
        <v>501.6</v>
      </c>
      <c r="L30" s="77">
        <v>125</v>
      </c>
      <c r="M30" s="22">
        <f t="shared" si="1"/>
        <v>1100.1500000000001</v>
      </c>
      <c r="N30" s="21">
        <f t="shared" si="2"/>
        <v>15399.85</v>
      </c>
    </row>
    <row r="31" spans="1:15" s="12" customFormat="1" ht="36" customHeight="1" x14ac:dyDescent="0.2">
      <c r="A31" s="26">
        <f t="shared" si="3"/>
        <v>21</v>
      </c>
      <c r="B31" s="25" t="s">
        <v>249</v>
      </c>
      <c r="C31" s="25" t="s">
        <v>251</v>
      </c>
      <c r="D31" s="25" t="s">
        <v>14</v>
      </c>
      <c r="E31" s="25" t="s">
        <v>57</v>
      </c>
      <c r="F31" s="22">
        <v>35000</v>
      </c>
      <c r="G31" s="77">
        <v>0</v>
      </c>
      <c r="H31" s="22">
        <v>35000</v>
      </c>
      <c r="I31" s="22">
        <f t="shared" si="0"/>
        <v>1004.5</v>
      </c>
      <c r="J31" s="77">
        <v>0</v>
      </c>
      <c r="K31" s="22">
        <f t="shared" si="6"/>
        <v>1064</v>
      </c>
      <c r="L31" s="77">
        <v>25</v>
      </c>
      <c r="M31" s="22">
        <f t="shared" si="1"/>
        <v>2093.5</v>
      </c>
      <c r="N31" s="21">
        <f t="shared" si="2"/>
        <v>32906.5</v>
      </c>
    </row>
    <row r="32" spans="1:15" s="12" customFormat="1" ht="36" customHeight="1" x14ac:dyDescent="0.2">
      <c r="A32" s="26">
        <f t="shared" si="3"/>
        <v>22</v>
      </c>
      <c r="B32" s="25" t="s">
        <v>250</v>
      </c>
      <c r="C32" s="25" t="s">
        <v>251</v>
      </c>
      <c r="D32" s="25" t="s">
        <v>14</v>
      </c>
      <c r="E32" s="25" t="s">
        <v>57</v>
      </c>
      <c r="F32" s="22">
        <v>30000</v>
      </c>
      <c r="G32" s="77">
        <v>0</v>
      </c>
      <c r="H32" s="22">
        <v>30000</v>
      </c>
      <c r="I32" s="22">
        <f t="shared" si="0"/>
        <v>861</v>
      </c>
      <c r="J32" s="77">
        <v>0</v>
      </c>
      <c r="K32" s="22">
        <f t="shared" si="6"/>
        <v>912</v>
      </c>
      <c r="L32" s="77">
        <v>25</v>
      </c>
      <c r="M32" s="22">
        <f t="shared" si="1"/>
        <v>1798</v>
      </c>
      <c r="N32" s="21">
        <f t="shared" si="2"/>
        <v>28202</v>
      </c>
    </row>
    <row r="33" spans="1:15" s="12" customFormat="1" ht="36" customHeight="1" x14ac:dyDescent="0.2">
      <c r="A33" s="26">
        <f t="shared" si="3"/>
        <v>23</v>
      </c>
      <c r="B33" s="25" t="s">
        <v>272</v>
      </c>
      <c r="C33" s="25" t="s">
        <v>251</v>
      </c>
      <c r="D33" s="25" t="s">
        <v>39</v>
      </c>
      <c r="E33" s="25" t="s">
        <v>57</v>
      </c>
      <c r="F33" s="22">
        <v>70000</v>
      </c>
      <c r="G33" s="77">
        <v>0</v>
      </c>
      <c r="H33" s="22">
        <v>70000</v>
      </c>
      <c r="I33" s="22">
        <f t="shared" si="0"/>
        <v>2009</v>
      </c>
      <c r="J33" s="22">
        <v>5368.48</v>
      </c>
      <c r="K33" s="22">
        <f t="shared" si="6"/>
        <v>2128</v>
      </c>
      <c r="L33" s="22">
        <v>25</v>
      </c>
      <c r="M33" s="22">
        <f t="shared" si="1"/>
        <v>9530.48</v>
      </c>
      <c r="N33" s="21">
        <f t="shared" si="2"/>
        <v>60469.520000000004</v>
      </c>
    </row>
    <row r="34" spans="1:15" s="12" customFormat="1" ht="36" customHeight="1" x14ac:dyDescent="0.2">
      <c r="A34" s="26">
        <f t="shared" si="3"/>
        <v>24</v>
      </c>
      <c r="B34" s="25" t="s">
        <v>112</v>
      </c>
      <c r="C34" s="25" t="s">
        <v>241</v>
      </c>
      <c r="D34" s="25" t="s">
        <v>32</v>
      </c>
      <c r="E34" s="25" t="s">
        <v>56</v>
      </c>
      <c r="F34" s="22">
        <v>125000</v>
      </c>
      <c r="G34" s="77">
        <v>0</v>
      </c>
      <c r="H34" s="22">
        <v>125000</v>
      </c>
      <c r="I34" s="22">
        <f t="shared" si="0"/>
        <v>3587.5</v>
      </c>
      <c r="J34" s="22">
        <v>17985.990000000002</v>
      </c>
      <c r="K34" s="22">
        <f t="shared" si="6"/>
        <v>3800</v>
      </c>
      <c r="L34" s="77">
        <v>25</v>
      </c>
      <c r="M34" s="22">
        <f t="shared" si="1"/>
        <v>25398.49</v>
      </c>
      <c r="N34" s="21">
        <f t="shared" si="2"/>
        <v>99601.51</v>
      </c>
    </row>
    <row r="35" spans="1:15" s="12" customFormat="1" ht="36" customHeight="1" x14ac:dyDescent="0.2">
      <c r="A35" s="26">
        <f t="shared" si="3"/>
        <v>25</v>
      </c>
      <c r="B35" s="25" t="s">
        <v>28</v>
      </c>
      <c r="C35" s="25" t="s">
        <v>241</v>
      </c>
      <c r="D35" s="25" t="s">
        <v>68</v>
      </c>
      <c r="E35" s="25" t="s">
        <v>57</v>
      </c>
      <c r="F35" s="22">
        <v>70000</v>
      </c>
      <c r="G35" s="77">
        <v>0</v>
      </c>
      <c r="H35" s="22">
        <v>70000</v>
      </c>
      <c r="I35" s="22">
        <f t="shared" si="0"/>
        <v>2009</v>
      </c>
      <c r="J35" s="22">
        <v>5368.48</v>
      </c>
      <c r="K35" s="22">
        <f t="shared" si="6"/>
        <v>2128</v>
      </c>
      <c r="L35" s="77">
        <v>125</v>
      </c>
      <c r="M35" s="22">
        <f t="shared" si="1"/>
        <v>9630.48</v>
      </c>
      <c r="N35" s="21">
        <f t="shared" si="2"/>
        <v>60369.520000000004</v>
      </c>
    </row>
    <row r="36" spans="1:15" s="12" customFormat="1" ht="36" customHeight="1" x14ac:dyDescent="0.2">
      <c r="A36" s="26">
        <f t="shared" si="3"/>
        <v>26</v>
      </c>
      <c r="B36" s="25" t="s">
        <v>184</v>
      </c>
      <c r="C36" s="25" t="s">
        <v>241</v>
      </c>
      <c r="D36" s="25" t="s">
        <v>14</v>
      </c>
      <c r="E36" s="25" t="s">
        <v>57</v>
      </c>
      <c r="F36" s="22">
        <v>35000</v>
      </c>
      <c r="G36" s="77">
        <v>0</v>
      </c>
      <c r="H36" s="22">
        <v>35000</v>
      </c>
      <c r="I36" s="22">
        <f t="shared" si="0"/>
        <v>1004.5</v>
      </c>
      <c r="J36" s="22">
        <v>0</v>
      </c>
      <c r="K36" s="22">
        <f t="shared" si="6"/>
        <v>1064</v>
      </c>
      <c r="L36" s="77">
        <v>125</v>
      </c>
      <c r="M36" s="22">
        <f t="shared" si="1"/>
        <v>2193.5</v>
      </c>
      <c r="N36" s="21">
        <f t="shared" si="2"/>
        <v>32806.5</v>
      </c>
    </row>
    <row r="37" spans="1:15" s="12" customFormat="1" ht="36" customHeight="1" x14ac:dyDescent="0.2">
      <c r="A37" s="26">
        <f t="shared" si="3"/>
        <v>27</v>
      </c>
      <c r="B37" s="25" t="s">
        <v>26</v>
      </c>
      <c r="C37" s="25" t="s">
        <v>241</v>
      </c>
      <c r="D37" s="25" t="s">
        <v>14</v>
      </c>
      <c r="E37" s="25" t="s">
        <v>57</v>
      </c>
      <c r="F37" s="22">
        <v>35000</v>
      </c>
      <c r="G37" s="77">
        <v>0</v>
      </c>
      <c r="H37" s="22">
        <v>35000</v>
      </c>
      <c r="I37" s="22">
        <f t="shared" si="0"/>
        <v>1004.5</v>
      </c>
      <c r="J37" s="22">
        <v>0</v>
      </c>
      <c r="K37" s="22">
        <f t="shared" si="6"/>
        <v>1064</v>
      </c>
      <c r="L37" s="77">
        <v>125</v>
      </c>
      <c r="M37" s="22">
        <f t="shared" si="1"/>
        <v>2193.5</v>
      </c>
      <c r="N37" s="21">
        <f t="shared" si="2"/>
        <v>32806.5</v>
      </c>
    </row>
    <row r="38" spans="1:15" s="12" customFormat="1" ht="36" customHeight="1" x14ac:dyDescent="0.2">
      <c r="A38" s="26">
        <f t="shared" si="3"/>
        <v>28</v>
      </c>
      <c r="B38" s="25" t="s">
        <v>31</v>
      </c>
      <c r="C38" s="25" t="s">
        <v>241</v>
      </c>
      <c r="D38" s="25" t="s">
        <v>32</v>
      </c>
      <c r="E38" s="25" t="s">
        <v>57</v>
      </c>
      <c r="F38" s="22">
        <v>60000</v>
      </c>
      <c r="G38" s="77">
        <v>0</v>
      </c>
      <c r="H38" s="22">
        <v>60000</v>
      </c>
      <c r="I38" s="22">
        <f t="shared" si="0"/>
        <v>1722</v>
      </c>
      <c r="J38" s="22">
        <v>3486.68</v>
      </c>
      <c r="K38" s="22">
        <f t="shared" si="6"/>
        <v>1824</v>
      </c>
      <c r="L38" s="77">
        <v>125</v>
      </c>
      <c r="M38" s="22">
        <f t="shared" si="1"/>
        <v>7157.68</v>
      </c>
      <c r="N38" s="21">
        <f t="shared" si="2"/>
        <v>52842.32</v>
      </c>
    </row>
    <row r="39" spans="1:15" s="2" customFormat="1" ht="34.5" customHeight="1" x14ac:dyDescent="0.2">
      <c r="A39" s="26">
        <f t="shared" si="3"/>
        <v>29</v>
      </c>
      <c r="B39" s="25" t="s">
        <v>138</v>
      </c>
      <c r="C39" s="25" t="s">
        <v>276</v>
      </c>
      <c r="D39" s="25" t="s">
        <v>139</v>
      </c>
      <c r="E39" s="25" t="s">
        <v>57</v>
      </c>
      <c r="F39" s="22">
        <v>65000</v>
      </c>
      <c r="G39" s="77">
        <v>0</v>
      </c>
      <c r="H39" s="22">
        <v>65000</v>
      </c>
      <c r="I39" s="22">
        <f t="shared" si="0"/>
        <v>1865.5</v>
      </c>
      <c r="J39" s="22">
        <v>4427.58</v>
      </c>
      <c r="K39" s="22">
        <f t="shared" si="6"/>
        <v>1976</v>
      </c>
      <c r="L39" s="22">
        <v>394</v>
      </c>
      <c r="M39" s="22">
        <f t="shared" ref="M39" si="7">I39+J39+K39+L39</f>
        <v>8663.08</v>
      </c>
      <c r="N39" s="21">
        <f t="shared" si="2"/>
        <v>56336.92</v>
      </c>
      <c r="O39" s="3"/>
    </row>
    <row r="40" spans="1:15" s="12" customFormat="1" ht="36" customHeight="1" x14ac:dyDescent="0.2">
      <c r="A40" s="26">
        <f t="shared" si="3"/>
        <v>30</v>
      </c>
      <c r="B40" s="25" t="s">
        <v>63</v>
      </c>
      <c r="C40" s="25" t="s">
        <v>243</v>
      </c>
      <c r="D40" s="25" t="s">
        <v>137</v>
      </c>
      <c r="E40" s="25" t="s">
        <v>57</v>
      </c>
      <c r="F40" s="22">
        <v>45000</v>
      </c>
      <c r="G40" s="77">
        <v>0</v>
      </c>
      <c r="H40" s="22">
        <v>45000</v>
      </c>
      <c r="I40" s="22">
        <f t="shared" si="0"/>
        <v>1291.5</v>
      </c>
      <c r="J40" s="22">
        <v>969.81</v>
      </c>
      <c r="K40" s="22">
        <f t="shared" si="6"/>
        <v>1368</v>
      </c>
      <c r="L40" s="22">
        <v>1315.12</v>
      </c>
      <c r="M40" s="22">
        <f t="shared" ref="M40:M47" si="8">I40+J40+K40+L40</f>
        <v>4944.43</v>
      </c>
      <c r="N40" s="21">
        <f t="shared" si="2"/>
        <v>40055.57</v>
      </c>
    </row>
    <row r="41" spans="1:15" s="12" customFormat="1" ht="36" customHeight="1" x14ac:dyDescent="0.2">
      <c r="A41" s="26">
        <f t="shared" si="3"/>
        <v>31</v>
      </c>
      <c r="B41" s="25" t="s">
        <v>29</v>
      </c>
      <c r="C41" s="25" t="s">
        <v>243</v>
      </c>
      <c r="D41" s="25" t="s">
        <v>8</v>
      </c>
      <c r="E41" s="25" t="s">
        <v>56</v>
      </c>
      <c r="F41" s="22">
        <v>45000</v>
      </c>
      <c r="G41" s="77">
        <v>0</v>
      </c>
      <c r="H41" s="22">
        <v>45000</v>
      </c>
      <c r="I41" s="22">
        <f t="shared" si="0"/>
        <v>1291.5</v>
      </c>
      <c r="J41" s="22">
        <v>0</v>
      </c>
      <c r="K41" s="22">
        <f t="shared" si="6"/>
        <v>1368</v>
      </c>
      <c r="L41" s="77">
        <v>125</v>
      </c>
      <c r="M41" s="22">
        <f t="shared" si="8"/>
        <v>2784.5</v>
      </c>
      <c r="N41" s="21">
        <f t="shared" si="2"/>
        <v>42215.5</v>
      </c>
    </row>
    <row r="42" spans="1:15" s="12" customFormat="1" ht="36" customHeight="1" x14ac:dyDescent="0.2">
      <c r="A42" s="26">
        <f t="shared" si="3"/>
        <v>32</v>
      </c>
      <c r="B42" s="25" t="s">
        <v>9</v>
      </c>
      <c r="C42" s="25" t="s">
        <v>243</v>
      </c>
      <c r="D42" s="25" t="s">
        <v>137</v>
      </c>
      <c r="E42" s="25" t="s">
        <v>56</v>
      </c>
      <c r="F42" s="22">
        <v>45000</v>
      </c>
      <c r="G42" s="77">
        <v>0</v>
      </c>
      <c r="H42" s="22">
        <v>45000</v>
      </c>
      <c r="I42" s="22">
        <f t="shared" si="0"/>
        <v>1291.5</v>
      </c>
      <c r="J42" s="22">
        <v>0</v>
      </c>
      <c r="K42" s="22">
        <f t="shared" si="6"/>
        <v>1368</v>
      </c>
      <c r="L42" s="22">
        <v>1315.12</v>
      </c>
      <c r="M42" s="22">
        <f t="shared" si="8"/>
        <v>3974.62</v>
      </c>
      <c r="N42" s="21">
        <f t="shared" si="2"/>
        <v>41025.379999999997</v>
      </c>
    </row>
    <row r="43" spans="1:15" s="12" customFormat="1" ht="36" customHeight="1" x14ac:dyDescent="0.2">
      <c r="A43" s="26">
        <f t="shared" si="3"/>
        <v>33</v>
      </c>
      <c r="B43" s="25" t="s">
        <v>83</v>
      </c>
      <c r="C43" s="25" t="s">
        <v>243</v>
      </c>
      <c r="D43" s="25" t="s">
        <v>8</v>
      </c>
      <c r="E43" s="25" t="s">
        <v>56</v>
      </c>
      <c r="F43" s="22">
        <v>80000</v>
      </c>
      <c r="G43" s="77">
        <v>0</v>
      </c>
      <c r="H43" s="22">
        <v>80000</v>
      </c>
      <c r="I43" s="22">
        <f t="shared" ref="I43:I73" si="9">F43*0.0287</f>
        <v>2296</v>
      </c>
      <c r="J43" s="22">
        <v>7400.87</v>
      </c>
      <c r="K43" s="22">
        <f t="shared" si="6"/>
        <v>2432</v>
      </c>
      <c r="L43" s="77">
        <v>25</v>
      </c>
      <c r="M43" s="22">
        <f t="shared" si="8"/>
        <v>12153.869999999999</v>
      </c>
      <c r="N43" s="21">
        <f t="shared" ref="N43:N73" si="10">H43-M43</f>
        <v>67846.13</v>
      </c>
    </row>
    <row r="44" spans="1:15" s="12" customFormat="1" ht="36" customHeight="1" x14ac:dyDescent="0.2">
      <c r="A44" s="26">
        <f t="shared" si="3"/>
        <v>34</v>
      </c>
      <c r="B44" s="25" t="s">
        <v>258</v>
      </c>
      <c r="C44" s="25" t="s">
        <v>243</v>
      </c>
      <c r="D44" s="25" t="s">
        <v>8</v>
      </c>
      <c r="E44" s="25" t="s">
        <v>56</v>
      </c>
      <c r="F44" s="22">
        <v>45000</v>
      </c>
      <c r="G44" s="77">
        <v>0</v>
      </c>
      <c r="H44" s="22">
        <v>45000</v>
      </c>
      <c r="I44" s="22">
        <f t="shared" si="9"/>
        <v>1291.5</v>
      </c>
      <c r="J44" s="22">
        <v>969.81</v>
      </c>
      <c r="K44" s="22">
        <f t="shared" si="6"/>
        <v>1368</v>
      </c>
      <c r="L44" s="22">
        <v>1215.1199999999999</v>
      </c>
      <c r="M44" s="22">
        <f t="shared" si="8"/>
        <v>4844.43</v>
      </c>
      <c r="N44" s="21">
        <f t="shared" si="10"/>
        <v>40155.57</v>
      </c>
    </row>
    <row r="45" spans="1:15" s="12" customFormat="1" ht="36" customHeight="1" x14ac:dyDescent="0.2">
      <c r="A45" s="26">
        <f t="shared" si="3"/>
        <v>35</v>
      </c>
      <c r="B45" s="25" t="s">
        <v>159</v>
      </c>
      <c r="C45" s="25" t="s">
        <v>243</v>
      </c>
      <c r="D45" s="25" t="s">
        <v>14</v>
      </c>
      <c r="E45" s="25" t="s">
        <v>57</v>
      </c>
      <c r="F45" s="22">
        <v>35000</v>
      </c>
      <c r="G45" s="77">
        <v>0</v>
      </c>
      <c r="H45" s="22">
        <v>35000</v>
      </c>
      <c r="I45" s="22">
        <f t="shared" si="9"/>
        <v>1004.5</v>
      </c>
      <c r="J45" s="22">
        <v>0</v>
      </c>
      <c r="K45" s="22">
        <f t="shared" si="6"/>
        <v>1064</v>
      </c>
      <c r="L45" s="22">
        <v>25</v>
      </c>
      <c r="M45" s="22">
        <f t="shared" si="8"/>
        <v>2093.5</v>
      </c>
      <c r="N45" s="21">
        <f t="shared" si="10"/>
        <v>32906.5</v>
      </c>
    </row>
    <row r="46" spans="1:15" s="12" customFormat="1" ht="36" customHeight="1" x14ac:dyDescent="0.2">
      <c r="A46" s="26">
        <f t="shared" si="3"/>
        <v>36</v>
      </c>
      <c r="B46" s="25" t="s">
        <v>27</v>
      </c>
      <c r="C46" s="25" t="s">
        <v>243</v>
      </c>
      <c r="D46" s="25" t="s">
        <v>137</v>
      </c>
      <c r="E46" s="25" t="s">
        <v>57</v>
      </c>
      <c r="F46" s="22">
        <v>45000</v>
      </c>
      <c r="G46" s="77">
        <v>0</v>
      </c>
      <c r="H46" s="22">
        <v>45000</v>
      </c>
      <c r="I46" s="22">
        <f t="shared" si="9"/>
        <v>1291.5</v>
      </c>
      <c r="J46" s="22">
        <v>0</v>
      </c>
      <c r="K46" s="22">
        <f t="shared" si="6"/>
        <v>1368</v>
      </c>
      <c r="L46" s="77">
        <v>125</v>
      </c>
      <c r="M46" s="22">
        <f t="shared" si="8"/>
        <v>2784.5</v>
      </c>
      <c r="N46" s="21">
        <f t="shared" si="10"/>
        <v>42215.5</v>
      </c>
    </row>
    <row r="47" spans="1:15" s="12" customFormat="1" ht="36" customHeight="1" x14ac:dyDescent="0.2">
      <c r="A47" s="26">
        <f t="shared" si="3"/>
        <v>37</v>
      </c>
      <c r="B47" s="25" t="s">
        <v>21</v>
      </c>
      <c r="C47" s="25" t="s">
        <v>242</v>
      </c>
      <c r="D47" s="25" t="s">
        <v>82</v>
      </c>
      <c r="E47" s="25" t="s">
        <v>56</v>
      </c>
      <c r="F47" s="22">
        <v>60000</v>
      </c>
      <c r="G47" s="77">
        <v>0</v>
      </c>
      <c r="H47" s="22">
        <v>60000</v>
      </c>
      <c r="I47" s="22">
        <f t="shared" si="9"/>
        <v>1722</v>
      </c>
      <c r="J47" s="22">
        <v>3486.68</v>
      </c>
      <c r="K47" s="22">
        <f t="shared" si="6"/>
        <v>1824</v>
      </c>
      <c r="L47" s="22">
        <v>3544.6</v>
      </c>
      <c r="M47" s="22">
        <f t="shared" si="8"/>
        <v>10577.28</v>
      </c>
      <c r="N47" s="21">
        <f t="shared" si="10"/>
        <v>49422.720000000001</v>
      </c>
    </row>
    <row r="48" spans="1:15" s="12" customFormat="1" ht="36" customHeight="1" x14ac:dyDescent="0.2">
      <c r="A48" s="26">
        <f t="shared" si="3"/>
        <v>38</v>
      </c>
      <c r="B48" s="25" t="s">
        <v>125</v>
      </c>
      <c r="C48" s="25" t="s">
        <v>242</v>
      </c>
      <c r="D48" s="25" t="s">
        <v>126</v>
      </c>
      <c r="E48" s="25" t="s">
        <v>57</v>
      </c>
      <c r="F48" s="22">
        <v>35000</v>
      </c>
      <c r="G48" s="77">
        <v>0</v>
      </c>
      <c r="H48" s="22">
        <v>35000</v>
      </c>
      <c r="I48" s="22">
        <f t="shared" si="9"/>
        <v>1004.5</v>
      </c>
      <c r="J48" s="77">
        <v>0</v>
      </c>
      <c r="K48" s="22">
        <f t="shared" si="6"/>
        <v>1064</v>
      </c>
      <c r="L48" s="77">
        <v>125</v>
      </c>
      <c r="M48" s="22">
        <f t="shared" ref="M48" si="11">I48+J48+K48+L48</f>
        <v>2193.5</v>
      </c>
      <c r="N48" s="21">
        <f t="shared" si="10"/>
        <v>32806.5</v>
      </c>
    </row>
    <row r="49" spans="1:14" s="12" customFormat="1" ht="36" customHeight="1" x14ac:dyDescent="0.2">
      <c r="A49" s="26">
        <f t="shared" si="3"/>
        <v>39</v>
      </c>
      <c r="B49" s="25" t="s">
        <v>85</v>
      </c>
      <c r="C49" s="25" t="s">
        <v>242</v>
      </c>
      <c r="D49" s="25" t="s">
        <v>86</v>
      </c>
      <c r="E49" s="25" t="s">
        <v>57</v>
      </c>
      <c r="F49" s="22">
        <v>55000</v>
      </c>
      <c r="G49" s="77">
        <v>0</v>
      </c>
      <c r="H49" s="22">
        <v>55000</v>
      </c>
      <c r="I49" s="22">
        <f t="shared" si="9"/>
        <v>1578.5</v>
      </c>
      <c r="J49" s="22">
        <v>2559.6799999999998</v>
      </c>
      <c r="K49" s="22">
        <f t="shared" si="6"/>
        <v>1672</v>
      </c>
      <c r="L49" s="77">
        <v>125</v>
      </c>
      <c r="M49" s="22">
        <f t="shared" ref="M49:M66" si="12">I49+J49+K49+L49</f>
        <v>5935.18</v>
      </c>
      <c r="N49" s="21">
        <f t="shared" si="10"/>
        <v>49064.82</v>
      </c>
    </row>
    <row r="50" spans="1:14" s="12" customFormat="1" ht="36" customHeight="1" x14ac:dyDescent="0.2">
      <c r="A50" s="26">
        <f t="shared" si="3"/>
        <v>40</v>
      </c>
      <c r="B50" s="25" t="s">
        <v>11</v>
      </c>
      <c r="C50" s="25" t="s">
        <v>242</v>
      </c>
      <c r="D50" s="25" t="s">
        <v>115</v>
      </c>
      <c r="E50" s="25" t="s">
        <v>57</v>
      </c>
      <c r="F50" s="22">
        <v>45000</v>
      </c>
      <c r="G50" s="77">
        <v>0</v>
      </c>
      <c r="H50" s="22">
        <v>45000</v>
      </c>
      <c r="I50" s="22">
        <f t="shared" si="9"/>
        <v>1291.5</v>
      </c>
      <c r="J50" s="22">
        <v>0</v>
      </c>
      <c r="K50" s="22">
        <f t="shared" si="6"/>
        <v>1368</v>
      </c>
      <c r="L50" s="77">
        <v>125</v>
      </c>
      <c r="M50" s="22">
        <f t="shared" si="12"/>
        <v>2784.5</v>
      </c>
      <c r="N50" s="21">
        <f t="shared" si="10"/>
        <v>42215.5</v>
      </c>
    </row>
    <row r="51" spans="1:14" s="12" customFormat="1" ht="36" customHeight="1" x14ac:dyDescent="0.2">
      <c r="A51" s="26">
        <f t="shared" si="3"/>
        <v>41</v>
      </c>
      <c r="B51" s="25" t="s">
        <v>158</v>
      </c>
      <c r="C51" s="25" t="s">
        <v>242</v>
      </c>
      <c r="D51" s="25" t="s">
        <v>160</v>
      </c>
      <c r="E51" s="25" t="s">
        <v>69</v>
      </c>
      <c r="F51" s="22">
        <v>60000</v>
      </c>
      <c r="G51" s="77">
        <v>0</v>
      </c>
      <c r="H51" s="22">
        <v>60000</v>
      </c>
      <c r="I51" s="22">
        <f t="shared" si="9"/>
        <v>1722</v>
      </c>
      <c r="J51" s="22">
        <v>0</v>
      </c>
      <c r="K51" s="22">
        <f t="shared" si="6"/>
        <v>1824</v>
      </c>
      <c r="L51" s="22">
        <v>25</v>
      </c>
      <c r="M51" s="22">
        <f t="shared" si="12"/>
        <v>3571</v>
      </c>
      <c r="N51" s="21">
        <f t="shared" si="10"/>
        <v>56429</v>
      </c>
    </row>
    <row r="52" spans="1:14" s="12" customFormat="1" ht="36" customHeight="1" x14ac:dyDescent="0.2">
      <c r="A52" s="26">
        <f t="shared" si="3"/>
        <v>42</v>
      </c>
      <c r="B52" s="25" t="s">
        <v>141</v>
      </c>
      <c r="C52" s="25" t="s">
        <v>242</v>
      </c>
      <c r="D52" s="25" t="s">
        <v>14</v>
      </c>
      <c r="E52" s="25" t="s">
        <v>57</v>
      </c>
      <c r="F52" s="22">
        <v>35000</v>
      </c>
      <c r="G52" s="77">
        <v>0</v>
      </c>
      <c r="H52" s="22">
        <v>35000</v>
      </c>
      <c r="I52" s="22">
        <f t="shared" si="9"/>
        <v>1004.5</v>
      </c>
      <c r="J52" s="22">
        <v>0</v>
      </c>
      <c r="K52" s="22">
        <f t="shared" si="6"/>
        <v>1064</v>
      </c>
      <c r="L52" s="22">
        <v>25</v>
      </c>
      <c r="M52" s="22">
        <f t="shared" si="12"/>
        <v>2093.5</v>
      </c>
      <c r="N52" s="21">
        <f t="shared" si="10"/>
        <v>32906.5</v>
      </c>
    </row>
    <row r="53" spans="1:14" s="12" customFormat="1" ht="36" customHeight="1" x14ac:dyDescent="0.2">
      <c r="A53" s="26">
        <f t="shared" si="3"/>
        <v>43</v>
      </c>
      <c r="B53" s="25" t="s">
        <v>109</v>
      </c>
      <c r="C53" s="25" t="s">
        <v>242</v>
      </c>
      <c r="D53" s="25" t="s">
        <v>115</v>
      </c>
      <c r="E53" s="25" t="s">
        <v>56</v>
      </c>
      <c r="F53" s="22">
        <v>45000</v>
      </c>
      <c r="G53" s="77">
        <v>0</v>
      </c>
      <c r="H53" s="22">
        <v>45000</v>
      </c>
      <c r="I53" s="22">
        <f t="shared" si="9"/>
        <v>1291.5</v>
      </c>
      <c r="J53" s="22">
        <v>0</v>
      </c>
      <c r="K53" s="22">
        <f t="shared" si="6"/>
        <v>1368</v>
      </c>
      <c r="L53" s="22">
        <v>125</v>
      </c>
      <c r="M53" s="22">
        <f t="shared" si="12"/>
        <v>2784.5</v>
      </c>
      <c r="N53" s="21">
        <f t="shared" si="10"/>
        <v>42215.5</v>
      </c>
    </row>
    <row r="54" spans="1:14" s="12" customFormat="1" ht="36" customHeight="1" x14ac:dyDescent="0.2">
      <c r="A54" s="26">
        <f t="shared" si="3"/>
        <v>44</v>
      </c>
      <c r="B54" s="25" t="s">
        <v>234</v>
      </c>
      <c r="C54" s="25" t="s">
        <v>225</v>
      </c>
      <c r="D54" s="25" t="s">
        <v>39</v>
      </c>
      <c r="E54" s="25" t="s">
        <v>231</v>
      </c>
      <c r="F54" s="22">
        <v>100000</v>
      </c>
      <c r="G54" s="77">
        <v>0</v>
      </c>
      <c r="H54" s="22">
        <v>100000</v>
      </c>
      <c r="I54" s="22">
        <f t="shared" si="9"/>
        <v>2870</v>
      </c>
      <c r="J54" s="22">
        <v>12105.37</v>
      </c>
      <c r="K54" s="22">
        <f t="shared" si="6"/>
        <v>3040</v>
      </c>
      <c r="L54" s="22">
        <v>25</v>
      </c>
      <c r="M54" s="22">
        <f t="shared" si="12"/>
        <v>18040.370000000003</v>
      </c>
      <c r="N54" s="21">
        <f t="shared" si="10"/>
        <v>81959.63</v>
      </c>
    </row>
    <row r="55" spans="1:14" s="12" customFormat="1" ht="36" customHeight="1" x14ac:dyDescent="0.2">
      <c r="A55" s="26">
        <f t="shared" si="3"/>
        <v>45</v>
      </c>
      <c r="B55" s="25" t="s">
        <v>233</v>
      </c>
      <c r="C55" s="25" t="s">
        <v>225</v>
      </c>
      <c r="D55" s="25" t="s">
        <v>39</v>
      </c>
      <c r="E55" s="25" t="s">
        <v>231</v>
      </c>
      <c r="F55" s="22">
        <v>100000</v>
      </c>
      <c r="G55" s="77">
        <v>0</v>
      </c>
      <c r="H55" s="22">
        <v>100000</v>
      </c>
      <c r="I55" s="22">
        <f t="shared" si="9"/>
        <v>2870</v>
      </c>
      <c r="J55" s="22">
        <v>12105.37</v>
      </c>
      <c r="K55" s="22">
        <f t="shared" si="6"/>
        <v>3040</v>
      </c>
      <c r="L55" s="22">
        <v>25</v>
      </c>
      <c r="M55" s="22">
        <f t="shared" si="12"/>
        <v>18040.370000000003</v>
      </c>
      <c r="N55" s="21">
        <f t="shared" si="10"/>
        <v>81959.63</v>
      </c>
    </row>
    <row r="56" spans="1:14" s="12" customFormat="1" ht="36" customHeight="1" x14ac:dyDescent="0.2">
      <c r="A56" s="26">
        <f t="shared" si="3"/>
        <v>46</v>
      </c>
      <c r="B56" s="25" t="s">
        <v>232</v>
      </c>
      <c r="C56" s="25" t="s">
        <v>225</v>
      </c>
      <c r="D56" s="25" t="s">
        <v>131</v>
      </c>
      <c r="E56" s="25" t="s">
        <v>231</v>
      </c>
      <c r="F56" s="22">
        <v>40000</v>
      </c>
      <c r="G56" s="77">
        <v>0</v>
      </c>
      <c r="H56" s="22">
        <v>40000</v>
      </c>
      <c r="I56" s="22">
        <f t="shared" si="9"/>
        <v>1148</v>
      </c>
      <c r="J56" s="22">
        <v>442.65</v>
      </c>
      <c r="K56" s="22">
        <f t="shared" si="6"/>
        <v>1216</v>
      </c>
      <c r="L56" s="22">
        <v>25</v>
      </c>
      <c r="M56" s="22">
        <f t="shared" si="12"/>
        <v>2831.65</v>
      </c>
      <c r="N56" s="21">
        <f t="shared" si="10"/>
        <v>37168.35</v>
      </c>
    </row>
    <row r="57" spans="1:14" s="12" customFormat="1" ht="36" customHeight="1" x14ac:dyDescent="0.2">
      <c r="A57" s="26">
        <f t="shared" si="3"/>
        <v>47</v>
      </c>
      <c r="B57" s="25" t="s">
        <v>230</v>
      </c>
      <c r="C57" s="25" t="s">
        <v>225</v>
      </c>
      <c r="D57" s="25" t="s">
        <v>39</v>
      </c>
      <c r="E57" s="25" t="s">
        <v>231</v>
      </c>
      <c r="F57" s="22">
        <v>100000</v>
      </c>
      <c r="G57" s="77">
        <v>0</v>
      </c>
      <c r="H57" s="22">
        <v>100000</v>
      </c>
      <c r="I57" s="22">
        <f t="shared" si="9"/>
        <v>2870</v>
      </c>
      <c r="J57" s="22">
        <v>12105.37</v>
      </c>
      <c r="K57" s="22">
        <f t="shared" ref="K57:K88" si="13">F57*0.0304</f>
        <v>3040</v>
      </c>
      <c r="L57" s="22">
        <v>25</v>
      </c>
      <c r="M57" s="22">
        <f t="shared" si="12"/>
        <v>18040.370000000003</v>
      </c>
      <c r="N57" s="21">
        <f t="shared" si="10"/>
        <v>81959.63</v>
      </c>
    </row>
    <row r="58" spans="1:14" s="12" customFormat="1" ht="36" customHeight="1" x14ac:dyDescent="0.2">
      <c r="A58" s="26">
        <f t="shared" si="3"/>
        <v>48</v>
      </c>
      <c r="B58" s="25" t="s">
        <v>12</v>
      </c>
      <c r="C58" s="25" t="s">
        <v>226</v>
      </c>
      <c r="D58" s="25" t="s">
        <v>13</v>
      </c>
      <c r="E58" s="25" t="s">
        <v>56</v>
      </c>
      <c r="F58" s="22">
        <v>75000</v>
      </c>
      <c r="G58" s="77">
        <v>0</v>
      </c>
      <c r="H58" s="22">
        <v>75000</v>
      </c>
      <c r="I58" s="22">
        <f t="shared" si="9"/>
        <v>2152.5</v>
      </c>
      <c r="J58" s="22">
        <v>6071.35</v>
      </c>
      <c r="K58" s="22">
        <f t="shared" si="13"/>
        <v>2280</v>
      </c>
      <c r="L58" s="22">
        <v>1315.12</v>
      </c>
      <c r="M58" s="22">
        <f t="shared" si="12"/>
        <v>11818.970000000001</v>
      </c>
      <c r="N58" s="21">
        <f t="shared" si="10"/>
        <v>63181.03</v>
      </c>
    </row>
    <row r="59" spans="1:14" s="12" customFormat="1" ht="36" customHeight="1" x14ac:dyDescent="0.2">
      <c r="A59" s="26">
        <f t="shared" si="3"/>
        <v>49</v>
      </c>
      <c r="B59" s="25" t="s">
        <v>67</v>
      </c>
      <c r="C59" s="25" t="s">
        <v>226</v>
      </c>
      <c r="D59" s="25" t="s">
        <v>14</v>
      </c>
      <c r="E59" s="25" t="s">
        <v>57</v>
      </c>
      <c r="F59" s="22">
        <v>35000</v>
      </c>
      <c r="G59" s="77">
        <v>0</v>
      </c>
      <c r="H59" s="22">
        <v>35000</v>
      </c>
      <c r="I59" s="22">
        <f t="shared" si="9"/>
        <v>1004.5</v>
      </c>
      <c r="J59" s="77">
        <v>0</v>
      </c>
      <c r="K59" s="22">
        <f t="shared" si="13"/>
        <v>1064</v>
      </c>
      <c r="L59" s="77">
        <v>25</v>
      </c>
      <c r="M59" s="22">
        <f t="shared" si="12"/>
        <v>2093.5</v>
      </c>
      <c r="N59" s="21">
        <f t="shared" si="10"/>
        <v>32906.5</v>
      </c>
    </row>
    <row r="60" spans="1:14" s="12" customFormat="1" ht="36" customHeight="1" x14ac:dyDescent="0.2">
      <c r="A60" s="26">
        <f t="shared" si="3"/>
        <v>50</v>
      </c>
      <c r="B60" s="25" t="s">
        <v>119</v>
      </c>
      <c r="C60" s="25" t="s">
        <v>223</v>
      </c>
      <c r="D60" s="25" t="s">
        <v>18</v>
      </c>
      <c r="E60" s="25" t="s">
        <v>59</v>
      </c>
      <c r="F60" s="22">
        <v>16500</v>
      </c>
      <c r="G60" s="77">
        <v>0</v>
      </c>
      <c r="H60" s="22">
        <v>16500</v>
      </c>
      <c r="I60" s="22">
        <f t="shared" si="9"/>
        <v>473.55</v>
      </c>
      <c r="J60" s="77">
        <v>0</v>
      </c>
      <c r="K60" s="22">
        <f t="shared" si="13"/>
        <v>501.6</v>
      </c>
      <c r="L60" s="77">
        <v>25</v>
      </c>
      <c r="M60" s="22">
        <f t="shared" si="12"/>
        <v>1000.1500000000001</v>
      </c>
      <c r="N60" s="21">
        <f t="shared" si="10"/>
        <v>15499.85</v>
      </c>
    </row>
    <row r="61" spans="1:14" s="12" customFormat="1" ht="36" customHeight="1" x14ac:dyDescent="0.2">
      <c r="A61" s="26">
        <f t="shared" si="3"/>
        <v>51</v>
      </c>
      <c r="B61" s="25" t="s">
        <v>35</v>
      </c>
      <c r="C61" s="25" t="s">
        <v>223</v>
      </c>
      <c r="D61" s="25" t="s">
        <v>10</v>
      </c>
      <c r="E61" s="25" t="s">
        <v>59</v>
      </c>
      <c r="F61" s="22">
        <v>22000</v>
      </c>
      <c r="G61" s="77">
        <v>0</v>
      </c>
      <c r="H61" s="22">
        <v>22000</v>
      </c>
      <c r="I61" s="22">
        <f t="shared" si="9"/>
        <v>631.4</v>
      </c>
      <c r="J61" s="77">
        <v>0</v>
      </c>
      <c r="K61" s="22">
        <f t="shared" si="13"/>
        <v>668.8</v>
      </c>
      <c r="L61" s="77">
        <v>125</v>
      </c>
      <c r="M61" s="22">
        <f t="shared" si="12"/>
        <v>1425.1999999999998</v>
      </c>
      <c r="N61" s="21">
        <f t="shared" si="10"/>
        <v>20574.8</v>
      </c>
    </row>
    <row r="62" spans="1:14" s="12" customFormat="1" ht="36" customHeight="1" x14ac:dyDescent="0.2">
      <c r="A62" s="26">
        <f t="shared" si="3"/>
        <v>52</v>
      </c>
      <c r="B62" s="25" t="s">
        <v>246</v>
      </c>
      <c r="C62" s="25" t="s">
        <v>223</v>
      </c>
      <c r="D62" s="25" t="s">
        <v>10</v>
      </c>
      <c r="E62" s="25" t="s">
        <v>57</v>
      </c>
      <c r="F62" s="22">
        <v>22000</v>
      </c>
      <c r="G62" s="77">
        <v>0</v>
      </c>
      <c r="H62" s="22">
        <v>22000</v>
      </c>
      <c r="I62" s="22">
        <f t="shared" si="9"/>
        <v>631.4</v>
      </c>
      <c r="J62" s="77">
        <v>0</v>
      </c>
      <c r="K62" s="22">
        <f t="shared" si="13"/>
        <v>668.8</v>
      </c>
      <c r="L62" s="22">
        <v>1215.32</v>
      </c>
      <c r="M62" s="22">
        <f t="shared" si="12"/>
        <v>2515.5199999999995</v>
      </c>
      <c r="N62" s="21">
        <f t="shared" si="10"/>
        <v>19484.48</v>
      </c>
    </row>
    <row r="63" spans="1:14" s="12" customFormat="1" ht="36" customHeight="1" x14ac:dyDescent="0.2">
      <c r="A63" s="26">
        <f t="shared" si="3"/>
        <v>53</v>
      </c>
      <c r="B63" s="25" t="s">
        <v>203</v>
      </c>
      <c r="C63" s="25" t="s">
        <v>223</v>
      </c>
      <c r="D63" s="25" t="s">
        <v>14</v>
      </c>
      <c r="E63" s="25" t="s">
        <v>57</v>
      </c>
      <c r="F63" s="22">
        <v>35000</v>
      </c>
      <c r="G63" s="77">
        <v>0</v>
      </c>
      <c r="H63" s="22">
        <v>35000</v>
      </c>
      <c r="I63" s="22">
        <f t="shared" si="9"/>
        <v>1004.5</v>
      </c>
      <c r="J63" s="77">
        <v>0</v>
      </c>
      <c r="K63" s="22">
        <f t="shared" si="13"/>
        <v>1064</v>
      </c>
      <c r="L63" s="22">
        <v>2025</v>
      </c>
      <c r="M63" s="22">
        <f t="shared" si="12"/>
        <v>4093.5</v>
      </c>
      <c r="N63" s="21">
        <f t="shared" si="10"/>
        <v>30906.5</v>
      </c>
    </row>
    <row r="64" spans="1:14" s="12" customFormat="1" ht="36" customHeight="1" x14ac:dyDescent="0.2">
      <c r="A64" s="26">
        <f t="shared" si="3"/>
        <v>54</v>
      </c>
      <c r="B64" s="25" t="s">
        <v>290</v>
      </c>
      <c r="C64" s="25" t="s">
        <v>223</v>
      </c>
      <c r="D64" s="25" t="s">
        <v>10</v>
      </c>
      <c r="E64" s="25" t="s">
        <v>57</v>
      </c>
      <c r="F64" s="22">
        <v>20000</v>
      </c>
      <c r="G64" s="77">
        <v>0</v>
      </c>
      <c r="H64" s="22">
        <v>20000</v>
      </c>
      <c r="I64" s="22">
        <f t="shared" si="9"/>
        <v>574</v>
      </c>
      <c r="J64" s="22">
        <v>0</v>
      </c>
      <c r="K64" s="22">
        <f t="shared" si="13"/>
        <v>608</v>
      </c>
      <c r="L64" s="22">
        <v>25</v>
      </c>
      <c r="M64" s="22">
        <f t="shared" si="12"/>
        <v>1207</v>
      </c>
      <c r="N64" s="21">
        <f t="shared" si="10"/>
        <v>18793</v>
      </c>
    </row>
    <row r="65" spans="1:14" s="12" customFormat="1" ht="36" customHeight="1" x14ac:dyDescent="0.2">
      <c r="A65" s="26">
        <f t="shared" si="3"/>
        <v>55</v>
      </c>
      <c r="B65" s="25" t="s">
        <v>202</v>
      </c>
      <c r="C65" s="25" t="s">
        <v>223</v>
      </c>
      <c r="D65" s="25" t="s">
        <v>122</v>
      </c>
      <c r="E65" s="25" t="s">
        <v>59</v>
      </c>
      <c r="F65" s="22">
        <v>20000</v>
      </c>
      <c r="G65" s="77">
        <v>0</v>
      </c>
      <c r="H65" s="22">
        <v>20000</v>
      </c>
      <c r="I65" s="22">
        <f t="shared" si="9"/>
        <v>574</v>
      </c>
      <c r="J65" s="77">
        <v>0</v>
      </c>
      <c r="K65" s="22">
        <f t="shared" si="13"/>
        <v>608</v>
      </c>
      <c r="L65" s="77">
        <v>25</v>
      </c>
      <c r="M65" s="22">
        <f t="shared" si="12"/>
        <v>1207</v>
      </c>
      <c r="N65" s="21">
        <f t="shared" si="10"/>
        <v>18793</v>
      </c>
    </row>
    <row r="66" spans="1:14" s="12" customFormat="1" ht="36" customHeight="1" x14ac:dyDescent="0.2">
      <c r="A66" s="26">
        <f t="shared" si="3"/>
        <v>56</v>
      </c>
      <c r="B66" s="25" t="s">
        <v>284</v>
      </c>
      <c r="C66" s="25" t="s">
        <v>223</v>
      </c>
      <c r="D66" s="25" t="s">
        <v>124</v>
      </c>
      <c r="E66" s="25" t="s">
        <v>57</v>
      </c>
      <c r="F66" s="22">
        <v>15000</v>
      </c>
      <c r="G66" s="77">
        <v>0</v>
      </c>
      <c r="H66" s="22">
        <v>15000</v>
      </c>
      <c r="I66" s="22">
        <f t="shared" si="9"/>
        <v>430.5</v>
      </c>
      <c r="J66" s="77">
        <v>0</v>
      </c>
      <c r="K66" s="22">
        <f t="shared" si="13"/>
        <v>456</v>
      </c>
      <c r="L66" s="77">
        <v>25</v>
      </c>
      <c r="M66" s="22">
        <f t="shared" si="12"/>
        <v>911.5</v>
      </c>
      <c r="N66" s="21">
        <f t="shared" si="10"/>
        <v>14088.5</v>
      </c>
    </row>
    <row r="67" spans="1:14" s="12" customFormat="1" ht="30" customHeight="1" x14ac:dyDescent="0.2">
      <c r="A67" s="26">
        <f t="shared" si="3"/>
        <v>57</v>
      </c>
      <c r="B67" s="25" t="s">
        <v>120</v>
      </c>
      <c r="C67" s="25" t="s">
        <v>223</v>
      </c>
      <c r="D67" s="25" t="s">
        <v>18</v>
      </c>
      <c r="E67" s="25" t="s">
        <v>59</v>
      </c>
      <c r="F67" s="22">
        <v>16500</v>
      </c>
      <c r="G67" s="77">
        <v>0</v>
      </c>
      <c r="H67" s="22">
        <v>16500</v>
      </c>
      <c r="I67" s="22">
        <f t="shared" si="9"/>
        <v>473.55</v>
      </c>
      <c r="J67" s="77">
        <v>0</v>
      </c>
      <c r="K67" s="22">
        <f t="shared" si="13"/>
        <v>501.6</v>
      </c>
      <c r="L67" s="77">
        <v>25</v>
      </c>
      <c r="M67" s="22">
        <f t="shared" ref="M67" si="14">I67+J67+K67+L67</f>
        <v>1000.1500000000001</v>
      </c>
      <c r="N67" s="21">
        <f t="shared" si="10"/>
        <v>15499.85</v>
      </c>
    </row>
    <row r="68" spans="1:14" s="12" customFormat="1" ht="36" customHeight="1" x14ac:dyDescent="0.2">
      <c r="A68" s="26">
        <f t="shared" si="3"/>
        <v>58</v>
      </c>
      <c r="B68" s="25" t="s">
        <v>25</v>
      </c>
      <c r="C68" s="25" t="s">
        <v>223</v>
      </c>
      <c r="D68" s="25" t="s">
        <v>135</v>
      </c>
      <c r="E68" s="25" t="s">
        <v>57</v>
      </c>
      <c r="F68" s="22">
        <v>18500</v>
      </c>
      <c r="G68" s="77">
        <v>0</v>
      </c>
      <c r="H68" s="22">
        <v>18500</v>
      </c>
      <c r="I68" s="22">
        <f t="shared" si="9"/>
        <v>530.95000000000005</v>
      </c>
      <c r="J68" s="77">
        <v>0</v>
      </c>
      <c r="K68" s="22">
        <f t="shared" si="13"/>
        <v>562.4</v>
      </c>
      <c r="L68" s="77">
        <v>25</v>
      </c>
      <c r="M68" s="22">
        <f t="shared" ref="M68:M74" si="15">I68+J68+K68+L68</f>
        <v>1118.3499999999999</v>
      </c>
      <c r="N68" s="21">
        <f t="shared" si="10"/>
        <v>17381.650000000001</v>
      </c>
    </row>
    <row r="69" spans="1:14" s="12" customFormat="1" ht="36" customHeight="1" x14ac:dyDescent="0.2">
      <c r="A69" s="26">
        <f t="shared" si="3"/>
        <v>59</v>
      </c>
      <c r="B69" s="25" t="s">
        <v>73</v>
      </c>
      <c r="C69" s="25" t="s">
        <v>223</v>
      </c>
      <c r="D69" s="25" t="s">
        <v>36</v>
      </c>
      <c r="E69" s="25" t="s">
        <v>57</v>
      </c>
      <c r="F69" s="22">
        <v>35000</v>
      </c>
      <c r="G69" s="77">
        <v>0</v>
      </c>
      <c r="H69" s="22">
        <v>35000</v>
      </c>
      <c r="I69" s="22">
        <f t="shared" si="9"/>
        <v>1004.5</v>
      </c>
      <c r="J69" s="22">
        <v>0</v>
      </c>
      <c r="K69" s="22">
        <f t="shared" si="13"/>
        <v>1064</v>
      </c>
      <c r="L69" s="22">
        <v>1315.12</v>
      </c>
      <c r="M69" s="22">
        <f t="shared" si="15"/>
        <v>3383.62</v>
      </c>
      <c r="N69" s="21">
        <f t="shared" si="10"/>
        <v>31616.38</v>
      </c>
    </row>
    <row r="70" spans="1:14" s="12" customFormat="1" ht="36" customHeight="1" x14ac:dyDescent="0.2">
      <c r="A70" s="26">
        <f t="shared" si="3"/>
        <v>60</v>
      </c>
      <c r="B70" s="25" t="s">
        <v>37</v>
      </c>
      <c r="C70" s="25" t="s">
        <v>223</v>
      </c>
      <c r="D70" s="25" t="s">
        <v>10</v>
      </c>
      <c r="E70" s="25" t="s">
        <v>59</v>
      </c>
      <c r="F70" s="22">
        <v>22000</v>
      </c>
      <c r="G70" s="77">
        <v>0</v>
      </c>
      <c r="H70" s="22">
        <v>22000</v>
      </c>
      <c r="I70" s="22">
        <f t="shared" si="9"/>
        <v>631.4</v>
      </c>
      <c r="J70" s="77">
        <v>0</v>
      </c>
      <c r="K70" s="22">
        <f t="shared" si="13"/>
        <v>668.8</v>
      </c>
      <c r="L70" s="77">
        <v>125</v>
      </c>
      <c r="M70" s="22">
        <f t="shared" si="15"/>
        <v>1425.1999999999998</v>
      </c>
      <c r="N70" s="21">
        <f t="shared" si="10"/>
        <v>20574.8</v>
      </c>
    </row>
    <row r="71" spans="1:14" s="12" customFormat="1" ht="36" customHeight="1" x14ac:dyDescent="0.2">
      <c r="A71" s="26">
        <f t="shared" si="3"/>
        <v>61</v>
      </c>
      <c r="B71" s="25" t="s">
        <v>66</v>
      </c>
      <c r="C71" s="25" t="s">
        <v>223</v>
      </c>
      <c r="D71" s="25" t="s">
        <v>14</v>
      </c>
      <c r="E71" s="25" t="s">
        <v>56</v>
      </c>
      <c r="F71" s="22">
        <v>35000</v>
      </c>
      <c r="G71" s="77">
        <v>0</v>
      </c>
      <c r="H71" s="22">
        <v>35000</v>
      </c>
      <c r="I71" s="22">
        <f t="shared" si="9"/>
        <v>1004.5</v>
      </c>
      <c r="J71" s="22">
        <v>0</v>
      </c>
      <c r="K71" s="22">
        <f t="shared" si="13"/>
        <v>1064</v>
      </c>
      <c r="L71" s="77">
        <v>125</v>
      </c>
      <c r="M71" s="22">
        <f t="shared" si="15"/>
        <v>2193.5</v>
      </c>
      <c r="N71" s="21">
        <f t="shared" si="10"/>
        <v>32806.5</v>
      </c>
    </row>
    <row r="72" spans="1:14" s="12" customFormat="1" ht="36" customHeight="1" x14ac:dyDescent="0.2">
      <c r="A72" s="26">
        <f t="shared" si="3"/>
        <v>62</v>
      </c>
      <c r="B72" s="25" t="s">
        <v>235</v>
      </c>
      <c r="C72" s="25" t="s">
        <v>223</v>
      </c>
      <c r="D72" s="25" t="s">
        <v>14</v>
      </c>
      <c r="E72" s="25" t="s">
        <v>57</v>
      </c>
      <c r="F72" s="22">
        <v>35000</v>
      </c>
      <c r="G72" s="77">
        <v>0</v>
      </c>
      <c r="H72" s="22">
        <v>35000</v>
      </c>
      <c r="I72" s="22">
        <f t="shared" si="9"/>
        <v>1004.5</v>
      </c>
      <c r="J72" s="77">
        <v>0</v>
      </c>
      <c r="K72" s="22">
        <f t="shared" si="13"/>
        <v>1064</v>
      </c>
      <c r="L72" s="77">
        <v>25</v>
      </c>
      <c r="M72" s="22">
        <f t="shared" si="15"/>
        <v>2093.5</v>
      </c>
      <c r="N72" s="21">
        <f t="shared" si="10"/>
        <v>32906.5</v>
      </c>
    </row>
    <row r="73" spans="1:14" s="12" customFormat="1" ht="36" customHeight="1" x14ac:dyDescent="0.2">
      <c r="A73" s="26">
        <f t="shared" si="3"/>
        <v>63</v>
      </c>
      <c r="B73" s="25" t="s">
        <v>71</v>
      </c>
      <c r="C73" s="25" t="s">
        <v>223</v>
      </c>
      <c r="D73" s="25" t="s">
        <v>72</v>
      </c>
      <c r="E73" s="25" t="s">
        <v>59</v>
      </c>
      <c r="F73" s="22">
        <v>22000</v>
      </c>
      <c r="G73" s="77">
        <v>0</v>
      </c>
      <c r="H73" s="22">
        <v>22000</v>
      </c>
      <c r="I73" s="22">
        <f t="shared" si="9"/>
        <v>631.4</v>
      </c>
      <c r="J73" s="77">
        <v>0</v>
      </c>
      <c r="K73" s="22">
        <f t="shared" si="13"/>
        <v>668.8</v>
      </c>
      <c r="L73" s="22">
        <v>1025</v>
      </c>
      <c r="M73" s="22">
        <f t="shared" si="15"/>
        <v>2325.1999999999998</v>
      </c>
      <c r="N73" s="21">
        <f t="shared" si="10"/>
        <v>19674.8</v>
      </c>
    </row>
    <row r="74" spans="1:14" s="12" customFormat="1" ht="36" customHeight="1" x14ac:dyDescent="0.2">
      <c r="A74" s="26">
        <f t="shared" si="3"/>
        <v>64</v>
      </c>
      <c r="B74" s="25" t="s">
        <v>38</v>
      </c>
      <c r="C74" s="25" t="s">
        <v>223</v>
      </c>
      <c r="D74" s="25" t="s">
        <v>18</v>
      </c>
      <c r="E74" s="25" t="s">
        <v>59</v>
      </c>
      <c r="F74" s="22">
        <v>16500</v>
      </c>
      <c r="G74" s="77">
        <v>0</v>
      </c>
      <c r="H74" s="22">
        <v>16500</v>
      </c>
      <c r="I74" s="22">
        <f t="shared" ref="I74:I99" si="16">F74*0.0287</f>
        <v>473.55</v>
      </c>
      <c r="J74" s="77">
        <v>0</v>
      </c>
      <c r="K74" s="22">
        <f t="shared" si="13"/>
        <v>501.6</v>
      </c>
      <c r="L74" s="22">
        <v>950</v>
      </c>
      <c r="M74" s="22">
        <f t="shared" si="15"/>
        <v>1925.15</v>
      </c>
      <c r="N74" s="21">
        <f t="shared" ref="N74:N99" si="17">H74-M74</f>
        <v>14574.85</v>
      </c>
    </row>
    <row r="75" spans="1:14" s="12" customFormat="1" ht="36" customHeight="1" x14ac:dyDescent="0.2">
      <c r="A75" s="26">
        <f t="shared" si="3"/>
        <v>65</v>
      </c>
      <c r="B75" s="25" t="s">
        <v>87</v>
      </c>
      <c r="C75" s="25" t="s">
        <v>223</v>
      </c>
      <c r="D75" s="25" t="s">
        <v>128</v>
      </c>
      <c r="E75" s="25" t="s">
        <v>57</v>
      </c>
      <c r="F75" s="22">
        <v>35000</v>
      </c>
      <c r="G75" s="77">
        <v>0</v>
      </c>
      <c r="H75" s="22">
        <v>35000</v>
      </c>
      <c r="I75" s="22">
        <f t="shared" si="16"/>
        <v>1004.5</v>
      </c>
      <c r="J75" s="22">
        <v>0</v>
      </c>
      <c r="K75" s="22">
        <f t="shared" si="13"/>
        <v>1064</v>
      </c>
      <c r="L75" s="77">
        <v>25</v>
      </c>
      <c r="M75" s="22">
        <f t="shared" ref="M75" si="18">I75+J75+K75+L75</f>
        <v>2093.5</v>
      </c>
      <c r="N75" s="21">
        <f t="shared" si="17"/>
        <v>32906.5</v>
      </c>
    </row>
    <row r="76" spans="1:14" s="12" customFormat="1" ht="36" customHeight="1" x14ac:dyDescent="0.2">
      <c r="A76" s="26">
        <f t="shared" si="3"/>
        <v>66</v>
      </c>
      <c r="B76" s="25" t="s">
        <v>34</v>
      </c>
      <c r="C76" s="25" t="s">
        <v>223</v>
      </c>
      <c r="D76" s="25" t="s">
        <v>18</v>
      </c>
      <c r="E76" s="25" t="s">
        <v>59</v>
      </c>
      <c r="F76" s="22">
        <v>16500</v>
      </c>
      <c r="G76" s="77">
        <v>0</v>
      </c>
      <c r="H76" s="22">
        <v>16500</v>
      </c>
      <c r="I76" s="22">
        <f t="shared" si="16"/>
        <v>473.55</v>
      </c>
      <c r="J76" s="77">
        <v>0</v>
      </c>
      <c r="K76" s="22">
        <f t="shared" si="13"/>
        <v>501.6</v>
      </c>
      <c r="L76" s="77">
        <v>125</v>
      </c>
      <c r="M76" s="22">
        <f t="shared" ref="M76:M83" si="19">I76+J76+K76+L76</f>
        <v>1100.1500000000001</v>
      </c>
      <c r="N76" s="21">
        <f t="shared" si="17"/>
        <v>15399.85</v>
      </c>
    </row>
    <row r="77" spans="1:14" s="12" customFormat="1" ht="36" customHeight="1" x14ac:dyDescent="0.2">
      <c r="A77" s="26">
        <f t="shared" ref="A77:A121" si="20">A76+1</f>
        <v>67</v>
      </c>
      <c r="B77" s="25" t="s">
        <v>108</v>
      </c>
      <c r="C77" s="25" t="s">
        <v>223</v>
      </c>
      <c r="D77" s="25" t="s">
        <v>14</v>
      </c>
      <c r="E77" s="25" t="s">
        <v>57</v>
      </c>
      <c r="F77" s="22">
        <v>35000</v>
      </c>
      <c r="G77" s="77">
        <v>0</v>
      </c>
      <c r="H77" s="22">
        <v>35000</v>
      </c>
      <c r="I77" s="22">
        <f t="shared" si="16"/>
        <v>1004.5</v>
      </c>
      <c r="J77" s="77">
        <v>0</v>
      </c>
      <c r="K77" s="22">
        <f t="shared" si="13"/>
        <v>1064</v>
      </c>
      <c r="L77" s="77">
        <v>25</v>
      </c>
      <c r="M77" s="22">
        <f t="shared" si="19"/>
        <v>2093.5</v>
      </c>
      <c r="N77" s="21">
        <f t="shared" si="17"/>
        <v>32906.5</v>
      </c>
    </row>
    <row r="78" spans="1:14" s="12" customFormat="1" ht="36" customHeight="1" x14ac:dyDescent="0.2">
      <c r="A78" s="26">
        <f t="shared" si="20"/>
        <v>68</v>
      </c>
      <c r="B78" s="25" t="s">
        <v>248</v>
      </c>
      <c r="C78" s="25" t="s">
        <v>223</v>
      </c>
      <c r="D78" s="25" t="s">
        <v>18</v>
      </c>
      <c r="E78" s="25" t="s">
        <v>59</v>
      </c>
      <c r="F78" s="22">
        <v>16500</v>
      </c>
      <c r="G78" s="77">
        <v>0</v>
      </c>
      <c r="H78" s="22">
        <v>16500</v>
      </c>
      <c r="I78" s="22">
        <f t="shared" si="16"/>
        <v>473.55</v>
      </c>
      <c r="J78" s="77">
        <v>0</v>
      </c>
      <c r="K78" s="22">
        <f t="shared" si="13"/>
        <v>501.6</v>
      </c>
      <c r="L78" s="22">
        <v>950</v>
      </c>
      <c r="M78" s="22">
        <f t="shared" si="19"/>
        <v>1925.15</v>
      </c>
      <c r="N78" s="21">
        <f t="shared" si="17"/>
        <v>14574.85</v>
      </c>
    </row>
    <row r="79" spans="1:14" s="12" customFormat="1" ht="36" customHeight="1" x14ac:dyDescent="0.2">
      <c r="A79" s="26">
        <f t="shared" si="20"/>
        <v>69</v>
      </c>
      <c r="B79" s="25" t="s">
        <v>70</v>
      </c>
      <c r="C79" s="25" t="s">
        <v>223</v>
      </c>
      <c r="D79" s="25" t="s">
        <v>136</v>
      </c>
      <c r="E79" s="25" t="s">
        <v>57</v>
      </c>
      <c r="F79" s="22">
        <v>22000</v>
      </c>
      <c r="G79" s="77">
        <v>0</v>
      </c>
      <c r="H79" s="22">
        <v>22000</v>
      </c>
      <c r="I79" s="22">
        <f t="shared" si="16"/>
        <v>631.4</v>
      </c>
      <c r="J79" s="77">
        <v>0</v>
      </c>
      <c r="K79" s="22">
        <f t="shared" si="13"/>
        <v>668.8</v>
      </c>
      <c r="L79" s="77">
        <v>25</v>
      </c>
      <c r="M79" s="22">
        <f t="shared" si="19"/>
        <v>1325.1999999999998</v>
      </c>
      <c r="N79" s="21">
        <f t="shared" si="17"/>
        <v>20674.8</v>
      </c>
    </row>
    <row r="80" spans="1:14" s="12" customFormat="1" ht="36" customHeight="1" x14ac:dyDescent="0.2">
      <c r="A80" s="26">
        <f t="shared" si="20"/>
        <v>70</v>
      </c>
      <c r="B80" s="25" t="s">
        <v>121</v>
      </c>
      <c r="C80" s="25" t="s">
        <v>223</v>
      </c>
      <c r="D80" s="25" t="s">
        <v>36</v>
      </c>
      <c r="E80" s="25" t="s">
        <v>57</v>
      </c>
      <c r="F80" s="22">
        <v>16500</v>
      </c>
      <c r="G80" s="77">
        <v>0</v>
      </c>
      <c r="H80" s="22">
        <v>16500</v>
      </c>
      <c r="I80" s="22">
        <f t="shared" si="16"/>
        <v>473.55</v>
      </c>
      <c r="J80" s="22">
        <v>0</v>
      </c>
      <c r="K80" s="22">
        <f t="shared" si="13"/>
        <v>501.6</v>
      </c>
      <c r="L80" s="77">
        <v>125</v>
      </c>
      <c r="M80" s="22">
        <f t="shared" si="19"/>
        <v>1100.1500000000001</v>
      </c>
      <c r="N80" s="21">
        <f t="shared" si="17"/>
        <v>15399.85</v>
      </c>
    </row>
    <row r="81" spans="1:14" s="12" customFormat="1" ht="36" customHeight="1" x14ac:dyDescent="0.2">
      <c r="A81" s="26">
        <f t="shared" si="20"/>
        <v>71</v>
      </c>
      <c r="B81" s="25" t="s">
        <v>33</v>
      </c>
      <c r="C81" s="25" t="s">
        <v>223</v>
      </c>
      <c r="D81" s="25" t="s">
        <v>18</v>
      </c>
      <c r="E81" s="25" t="s">
        <v>59</v>
      </c>
      <c r="F81" s="22">
        <v>16500</v>
      </c>
      <c r="G81" s="77">
        <v>0</v>
      </c>
      <c r="H81" s="22">
        <v>16500</v>
      </c>
      <c r="I81" s="22">
        <f t="shared" si="16"/>
        <v>473.55</v>
      </c>
      <c r="J81" s="77">
        <v>0</v>
      </c>
      <c r="K81" s="22">
        <f t="shared" si="13"/>
        <v>501.6</v>
      </c>
      <c r="L81" s="77">
        <v>125</v>
      </c>
      <c r="M81" s="22">
        <f t="shared" si="19"/>
        <v>1100.1500000000001</v>
      </c>
      <c r="N81" s="21">
        <f t="shared" si="17"/>
        <v>15399.85</v>
      </c>
    </row>
    <row r="82" spans="1:14" s="12" customFormat="1" ht="36" customHeight="1" x14ac:dyDescent="0.2">
      <c r="A82" s="26">
        <f t="shared" si="20"/>
        <v>72</v>
      </c>
      <c r="B82" s="25" t="s">
        <v>294</v>
      </c>
      <c r="C82" s="25" t="s">
        <v>223</v>
      </c>
      <c r="D82" s="25" t="s">
        <v>18</v>
      </c>
      <c r="E82" s="25" t="s">
        <v>59</v>
      </c>
      <c r="F82" s="22">
        <v>16500</v>
      </c>
      <c r="G82" s="77">
        <v>0</v>
      </c>
      <c r="H82" s="22">
        <v>16500</v>
      </c>
      <c r="I82" s="22">
        <f t="shared" si="16"/>
        <v>473.55</v>
      </c>
      <c r="J82" s="77">
        <v>0</v>
      </c>
      <c r="K82" s="22">
        <f t="shared" si="13"/>
        <v>501.6</v>
      </c>
      <c r="L82" s="77">
        <v>25</v>
      </c>
      <c r="M82" s="22">
        <f t="shared" si="19"/>
        <v>1000.1500000000001</v>
      </c>
      <c r="N82" s="21">
        <f t="shared" si="17"/>
        <v>15499.85</v>
      </c>
    </row>
    <row r="83" spans="1:14" s="12" customFormat="1" ht="36" customHeight="1" x14ac:dyDescent="0.2">
      <c r="A83" s="26">
        <f t="shared" si="20"/>
        <v>73</v>
      </c>
      <c r="B83" s="25" t="s">
        <v>295</v>
      </c>
      <c r="C83" s="25" t="s">
        <v>223</v>
      </c>
      <c r="D83" s="25" t="s">
        <v>296</v>
      </c>
      <c r="E83" s="25" t="s">
        <v>59</v>
      </c>
      <c r="F83" s="22">
        <v>20000</v>
      </c>
      <c r="G83" s="77">
        <v>0</v>
      </c>
      <c r="H83" s="22">
        <v>20000</v>
      </c>
      <c r="I83" s="22">
        <f t="shared" si="16"/>
        <v>574</v>
      </c>
      <c r="J83" s="77">
        <v>0</v>
      </c>
      <c r="K83" s="22">
        <f t="shared" si="13"/>
        <v>608</v>
      </c>
      <c r="L83" s="77">
        <v>25</v>
      </c>
      <c r="M83" s="22">
        <f t="shared" si="19"/>
        <v>1207</v>
      </c>
      <c r="N83" s="21">
        <f t="shared" si="17"/>
        <v>18793</v>
      </c>
    </row>
    <row r="84" spans="1:14" s="12" customFormat="1" ht="36" customHeight="1" x14ac:dyDescent="0.2">
      <c r="A84" s="26">
        <f t="shared" si="20"/>
        <v>74</v>
      </c>
      <c r="B84" s="25" t="s">
        <v>247</v>
      </c>
      <c r="C84" s="25" t="s">
        <v>223</v>
      </c>
      <c r="D84" s="25" t="s">
        <v>18</v>
      </c>
      <c r="E84" s="25" t="s">
        <v>59</v>
      </c>
      <c r="F84" s="22">
        <v>17500</v>
      </c>
      <c r="G84" s="77">
        <v>0</v>
      </c>
      <c r="H84" s="22">
        <v>17500</v>
      </c>
      <c r="I84" s="22">
        <f t="shared" si="16"/>
        <v>502.25</v>
      </c>
      <c r="J84" s="77">
        <v>0</v>
      </c>
      <c r="K84" s="22">
        <f t="shared" si="13"/>
        <v>532</v>
      </c>
      <c r="L84" s="77">
        <v>25</v>
      </c>
      <c r="M84" s="22">
        <f t="shared" ref="M84" si="21">I84+J84+K84+L84</f>
        <v>1059.25</v>
      </c>
      <c r="N84" s="21">
        <f t="shared" si="17"/>
        <v>16440.75</v>
      </c>
    </row>
    <row r="85" spans="1:14" s="12" customFormat="1" ht="36" customHeight="1" x14ac:dyDescent="0.2">
      <c r="A85" s="26">
        <f t="shared" si="20"/>
        <v>75</v>
      </c>
      <c r="B85" s="25" t="s">
        <v>101</v>
      </c>
      <c r="C85" s="25" t="s">
        <v>239</v>
      </c>
      <c r="D85" s="25" t="s">
        <v>145</v>
      </c>
      <c r="E85" s="25" t="s">
        <v>56</v>
      </c>
      <c r="F85" s="22">
        <v>35000</v>
      </c>
      <c r="G85" s="77">
        <v>0</v>
      </c>
      <c r="H85" s="22">
        <v>35000</v>
      </c>
      <c r="I85" s="22">
        <f t="shared" si="16"/>
        <v>1004.5</v>
      </c>
      <c r="J85" s="77">
        <v>0</v>
      </c>
      <c r="K85" s="22">
        <f t="shared" si="13"/>
        <v>1064</v>
      </c>
      <c r="L85" s="77">
        <v>494</v>
      </c>
      <c r="M85" s="22">
        <f t="shared" ref="M85:M99" si="22">I85+J85+K85+L85</f>
        <v>2562.5</v>
      </c>
      <c r="N85" s="21">
        <f t="shared" si="17"/>
        <v>32437.5</v>
      </c>
    </row>
    <row r="86" spans="1:14" s="12" customFormat="1" ht="36" customHeight="1" x14ac:dyDescent="0.2">
      <c r="A86" s="26">
        <f t="shared" si="20"/>
        <v>76</v>
      </c>
      <c r="B86" s="25" t="s">
        <v>113</v>
      </c>
      <c r="C86" s="25" t="s">
        <v>239</v>
      </c>
      <c r="D86" s="25" t="s">
        <v>88</v>
      </c>
      <c r="E86" s="25" t="s">
        <v>56</v>
      </c>
      <c r="F86" s="22">
        <v>45000</v>
      </c>
      <c r="G86" s="77">
        <v>0</v>
      </c>
      <c r="H86" s="22">
        <v>45000</v>
      </c>
      <c r="I86" s="22">
        <f t="shared" si="16"/>
        <v>1291.5</v>
      </c>
      <c r="J86" s="22">
        <v>0</v>
      </c>
      <c r="K86" s="22">
        <f t="shared" si="13"/>
        <v>1368</v>
      </c>
      <c r="L86" s="77">
        <v>125</v>
      </c>
      <c r="M86" s="22">
        <f t="shared" si="22"/>
        <v>2784.5</v>
      </c>
      <c r="N86" s="21">
        <f t="shared" si="17"/>
        <v>42215.5</v>
      </c>
    </row>
    <row r="87" spans="1:14" s="12" customFormat="1" ht="36" customHeight="1" x14ac:dyDescent="0.2">
      <c r="A87" s="26">
        <f t="shared" si="20"/>
        <v>77</v>
      </c>
      <c r="B87" s="25" t="s">
        <v>123</v>
      </c>
      <c r="C87" s="25" t="s">
        <v>239</v>
      </c>
      <c r="D87" s="25" t="s">
        <v>88</v>
      </c>
      <c r="E87" s="25" t="s">
        <v>57</v>
      </c>
      <c r="F87" s="22">
        <v>45000</v>
      </c>
      <c r="G87" s="77">
        <v>0</v>
      </c>
      <c r="H87" s="22">
        <v>45000</v>
      </c>
      <c r="I87" s="22">
        <f t="shared" si="16"/>
        <v>1291.5</v>
      </c>
      <c r="J87" s="22">
        <v>0</v>
      </c>
      <c r="K87" s="22">
        <f t="shared" si="13"/>
        <v>1368</v>
      </c>
      <c r="L87" s="22">
        <v>125</v>
      </c>
      <c r="M87" s="22">
        <f t="shared" si="22"/>
        <v>2784.5</v>
      </c>
      <c r="N87" s="21">
        <f t="shared" si="17"/>
        <v>42215.5</v>
      </c>
    </row>
    <row r="88" spans="1:14" s="12" customFormat="1" ht="36" customHeight="1" x14ac:dyDescent="0.2">
      <c r="A88" s="26">
        <f t="shared" si="20"/>
        <v>78</v>
      </c>
      <c r="B88" s="25" t="s">
        <v>24</v>
      </c>
      <c r="C88" s="25" t="s">
        <v>239</v>
      </c>
      <c r="D88" s="25" t="s">
        <v>14</v>
      </c>
      <c r="E88" s="25" t="s">
        <v>56</v>
      </c>
      <c r="F88" s="22">
        <v>35000</v>
      </c>
      <c r="G88" s="77">
        <v>0</v>
      </c>
      <c r="H88" s="22">
        <v>35000</v>
      </c>
      <c r="I88" s="22">
        <f t="shared" si="16"/>
        <v>1004.5</v>
      </c>
      <c r="J88" s="77">
        <v>0</v>
      </c>
      <c r="K88" s="22">
        <f t="shared" si="13"/>
        <v>1064</v>
      </c>
      <c r="L88" s="22">
        <v>3024.92</v>
      </c>
      <c r="M88" s="22">
        <f t="shared" si="22"/>
        <v>5093.42</v>
      </c>
      <c r="N88" s="21">
        <f t="shared" si="17"/>
        <v>29906.58</v>
      </c>
    </row>
    <row r="89" spans="1:14" s="12" customFormat="1" ht="36" customHeight="1" x14ac:dyDescent="0.2">
      <c r="A89" s="26">
        <f t="shared" si="20"/>
        <v>79</v>
      </c>
      <c r="B89" s="25" t="s">
        <v>44</v>
      </c>
      <c r="C89" s="25" t="s">
        <v>239</v>
      </c>
      <c r="D89" s="25" t="s">
        <v>14</v>
      </c>
      <c r="E89" s="25" t="s">
        <v>56</v>
      </c>
      <c r="F89" s="22">
        <v>35000</v>
      </c>
      <c r="G89" s="77">
        <v>0</v>
      </c>
      <c r="H89" s="22">
        <v>35000</v>
      </c>
      <c r="I89" s="22">
        <f t="shared" si="16"/>
        <v>1004.5</v>
      </c>
      <c r="J89" s="77">
        <v>0</v>
      </c>
      <c r="K89" s="22">
        <f t="shared" ref="K89:K97" si="23">F89*0.0304</f>
        <v>1064</v>
      </c>
      <c r="L89" s="77">
        <v>25</v>
      </c>
      <c r="M89" s="22">
        <f t="shared" si="22"/>
        <v>2093.5</v>
      </c>
      <c r="N89" s="21">
        <f t="shared" si="17"/>
        <v>32906.5</v>
      </c>
    </row>
    <row r="90" spans="1:14" s="12" customFormat="1" ht="32.25" customHeight="1" x14ac:dyDescent="0.2">
      <c r="A90" s="26">
        <f t="shared" si="20"/>
        <v>80</v>
      </c>
      <c r="B90" s="25" t="s">
        <v>49</v>
      </c>
      <c r="C90" s="25" t="s">
        <v>239</v>
      </c>
      <c r="D90" s="25" t="s">
        <v>88</v>
      </c>
      <c r="E90" s="25" t="s">
        <v>56</v>
      </c>
      <c r="F90" s="22">
        <v>45000</v>
      </c>
      <c r="G90" s="77">
        <v>0</v>
      </c>
      <c r="H90" s="22">
        <v>45000</v>
      </c>
      <c r="I90" s="22">
        <f t="shared" si="16"/>
        <v>1291.5</v>
      </c>
      <c r="J90" s="22">
        <v>0</v>
      </c>
      <c r="K90" s="22">
        <f t="shared" si="23"/>
        <v>1368</v>
      </c>
      <c r="L90" s="22">
        <v>125</v>
      </c>
      <c r="M90" s="22">
        <f t="shared" si="22"/>
        <v>2784.5</v>
      </c>
      <c r="N90" s="21">
        <f t="shared" si="17"/>
        <v>42215.5</v>
      </c>
    </row>
    <row r="91" spans="1:14" s="12" customFormat="1" ht="36" customHeight="1" x14ac:dyDescent="0.2">
      <c r="A91" s="26">
        <f t="shared" si="20"/>
        <v>81</v>
      </c>
      <c r="B91" s="25" t="s">
        <v>205</v>
      </c>
      <c r="C91" s="25" t="s">
        <v>239</v>
      </c>
      <c r="D91" s="25" t="s">
        <v>261</v>
      </c>
      <c r="E91" s="25" t="s">
        <v>56</v>
      </c>
      <c r="F91" s="22">
        <v>50000</v>
      </c>
      <c r="G91" s="22">
        <v>0</v>
      </c>
      <c r="H91" s="22">
        <v>50000</v>
      </c>
      <c r="I91" s="22">
        <f t="shared" si="16"/>
        <v>1435</v>
      </c>
      <c r="J91" s="22">
        <v>1675.48</v>
      </c>
      <c r="K91" s="22">
        <f t="shared" si="23"/>
        <v>1520</v>
      </c>
      <c r="L91" s="22">
        <v>1215.1199999999999</v>
      </c>
      <c r="M91" s="22">
        <f t="shared" si="22"/>
        <v>5845.5999999999995</v>
      </c>
      <c r="N91" s="21">
        <f t="shared" si="17"/>
        <v>44154.400000000001</v>
      </c>
    </row>
    <row r="92" spans="1:14" s="12" customFormat="1" ht="36.75" customHeight="1" x14ac:dyDescent="0.2">
      <c r="A92" s="26">
        <f t="shared" si="20"/>
        <v>82</v>
      </c>
      <c r="B92" s="25" t="s">
        <v>45</v>
      </c>
      <c r="C92" s="25" t="s">
        <v>239</v>
      </c>
      <c r="D92" s="25" t="s">
        <v>129</v>
      </c>
      <c r="E92" s="25" t="s">
        <v>56</v>
      </c>
      <c r="F92" s="22">
        <v>35000</v>
      </c>
      <c r="G92" s="77">
        <v>0</v>
      </c>
      <c r="H92" s="22">
        <v>35000</v>
      </c>
      <c r="I92" s="22">
        <f t="shared" si="16"/>
        <v>1004.5</v>
      </c>
      <c r="J92" s="77">
        <v>0</v>
      </c>
      <c r="K92" s="22">
        <f t="shared" si="23"/>
        <v>1064</v>
      </c>
      <c r="L92" s="22">
        <v>1315.12</v>
      </c>
      <c r="M92" s="22">
        <f t="shared" si="22"/>
        <v>3383.62</v>
      </c>
      <c r="N92" s="21">
        <f t="shared" si="17"/>
        <v>31616.38</v>
      </c>
    </row>
    <row r="93" spans="1:14" s="12" customFormat="1" ht="36" customHeight="1" x14ac:dyDescent="0.2">
      <c r="A93" s="26">
        <f t="shared" si="20"/>
        <v>83</v>
      </c>
      <c r="B93" s="25" t="s">
        <v>92</v>
      </c>
      <c r="C93" s="25" t="s">
        <v>239</v>
      </c>
      <c r="D93" s="25" t="s">
        <v>143</v>
      </c>
      <c r="E93" s="25" t="s">
        <v>56</v>
      </c>
      <c r="F93" s="22">
        <v>70000</v>
      </c>
      <c r="G93" s="77">
        <v>0</v>
      </c>
      <c r="H93" s="22">
        <v>70000</v>
      </c>
      <c r="I93" s="22">
        <f t="shared" si="16"/>
        <v>2009</v>
      </c>
      <c r="J93" s="22">
        <v>5130.45</v>
      </c>
      <c r="K93" s="22">
        <f t="shared" si="23"/>
        <v>2128</v>
      </c>
      <c r="L93" s="22">
        <v>1315.12</v>
      </c>
      <c r="M93" s="22">
        <f t="shared" si="22"/>
        <v>10582.57</v>
      </c>
      <c r="N93" s="21">
        <f t="shared" si="17"/>
        <v>59417.43</v>
      </c>
    </row>
    <row r="94" spans="1:14" s="12" customFormat="1" ht="36" customHeight="1" x14ac:dyDescent="0.2">
      <c r="A94" s="26">
        <f t="shared" si="20"/>
        <v>84</v>
      </c>
      <c r="B94" s="25" t="s">
        <v>40</v>
      </c>
      <c r="C94" s="25" t="s">
        <v>239</v>
      </c>
      <c r="D94" s="25" t="s">
        <v>134</v>
      </c>
      <c r="E94" s="25" t="s">
        <v>57</v>
      </c>
      <c r="F94" s="22">
        <v>35000</v>
      </c>
      <c r="G94" s="77">
        <v>0</v>
      </c>
      <c r="H94" s="22">
        <v>35000</v>
      </c>
      <c r="I94" s="22">
        <f t="shared" si="16"/>
        <v>1004.5</v>
      </c>
      <c r="J94" s="77">
        <v>0</v>
      </c>
      <c r="K94" s="22">
        <f t="shared" si="23"/>
        <v>1064</v>
      </c>
      <c r="L94" s="77">
        <v>125</v>
      </c>
      <c r="M94" s="22">
        <f t="shared" si="22"/>
        <v>2193.5</v>
      </c>
      <c r="N94" s="21">
        <f t="shared" si="17"/>
        <v>32806.5</v>
      </c>
    </row>
    <row r="95" spans="1:14" s="12" customFormat="1" ht="36" customHeight="1" x14ac:dyDescent="0.2">
      <c r="A95" s="26">
        <f t="shared" si="20"/>
        <v>85</v>
      </c>
      <c r="B95" s="25" t="s">
        <v>186</v>
      </c>
      <c r="C95" s="25" t="s">
        <v>239</v>
      </c>
      <c r="D95" s="25" t="s">
        <v>187</v>
      </c>
      <c r="E95" s="25" t="s">
        <v>57</v>
      </c>
      <c r="F95" s="22">
        <v>35000</v>
      </c>
      <c r="G95" s="77">
        <v>0</v>
      </c>
      <c r="H95" s="22">
        <v>35000</v>
      </c>
      <c r="I95" s="22">
        <f t="shared" si="16"/>
        <v>1004.5</v>
      </c>
      <c r="J95" s="77">
        <v>0</v>
      </c>
      <c r="K95" s="22">
        <f t="shared" si="23"/>
        <v>1064</v>
      </c>
      <c r="L95" s="22">
        <v>25</v>
      </c>
      <c r="M95" s="22">
        <f t="shared" si="22"/>
        <v>2093.5</v>
      </c>
      <c r="N95" s="21">
        <f t="shared" si="17"/>
        <v>32906.5</v>
      </c>
    </row>
    <row r="96" spans="1:14" s="12" customFormat="1" ht="36" customHeight="1" x14ac:dyDescent="0.2">
      <c r="A96" s="26">
        <f t="shared" si="20"/>
        <v>86</v>
      </c>
      <c r="B96" s="25" t="s">
        <v>41</v>
      </c>
      <c r="C96" s="25" t="s">
        <v>239</v>
      </c>
      <c r="D96" s="25" t="s">
        <v>88</v>
      </c>
      <c r="E96" s="25" t="s">
        <v>56</v>
      </c>
      <c r="F96" s="22">
        <v>45000</v>
      </c>
      <c r="G96" s="77">
        <v>0</v>
      </c>
      <c r="H96" s="22">
        <v>45000</v>
      </c>
      <c r="I96" s="22">
        <f t="shared" si="16"/>
        <v>1291.5</v>
      </c>
      <c r="J96" s="22">
        <v>0</v>
      </c>
      <c r="K96" s="22">
        <f t="shared" si="23"/>
        <v>1368</v>
      </c>
      <c r="L96" s="77">
        <v>125</v>
      </c>
      <c r="M96" s="22">
        <f t="shared" si="22"/>
        <v>2784.5</v>
      </c>
      <c r="N96" s="21">
        <f t="shared" si="17"/>
        <v>42215.5</v>
      </c>
    </row>
    <row r="97" spans="1:15" s="12" customFormat="1" ht="36" customHeight="1" x14ac:dyDescent="0.2">
      <c r="A97" s="26">
        <f t="shared" si="20"/>
        <v>87</v>
      </c>
      <c r="B97" s="25" t="s">
        <v>148</v>
      </c>
      <c r="C97" s="25" t="s">
        <v>239</v>
      </c>
      <c r="D97" s="25" t="s">
        <v>260</v>
      </c>
      <c r="E97" s="25" t="s">
        <v>56</v>
      </c>
      <c r="F97" s="22">
        <v>45000</v>
      </c>
      <c r="G97" s="77">
        <v>0</v>
      </c>
      <c r="H97" s="22">
        <v>45000</v>
      </c>
      <c r="I97" s="22">
        <f t="shared" si="16"/>
        <v>1291.5</v>
      </c>
      <c r="J97" s="22">
        <v>0</v>
      </c>
      <c r="K97" s="22">
        <f t="shared" si="23"/>
        <v>1368</v>
      </c>
      <c r="L97" s="22">
        <v>1468.5</v>
      </c>
      <c r="M97" s="22">
        <f t="shared" si="22"/>
        <v>4128</v>
      </c>
      <c r="N97" s="21">
        <f t="shared" si="17"/>
        <v>40872</v>
      </c>
    </row>
    <row r="98" spans="1:15" s="12" customFormat="1" ht="36" customHeight="1" x14ac:dyDescent="0.2">
      <c r="A98" s="26">
        <f t="shared" si="20"/>
        <v>88</v>
      </c>
      <c r="B98" s="25" t="s">
        <v>43</v>
      </c>
      <c r="C98" s="25" t="s">
        <v>239</v>
      </c>
      <c r="D98" s="25" t="s">
        <v>145</v>
      </c>
      <c r="E98" s="25" t="s">
        <v>100</v>
      </c>
      <c r="F98" s="22">
        <v>35000</v>
      </c>
      <c r="G98" s="77">
        <v>0</v>
      </c>
      <c r="H98" s="22">
        <v>35000</v>
      </c>
      <c r="I98" s="22">
        <f t="shared" si="16"/>
        <v>1004.5</v>
      </c>
      <c r="J98" s="77">
        <v>0</v>
      </c>
      <c r="K98" s="22">
        <f t="shared" ref="K98:K99" si="24">F98*0.0304</f>
        <v>1064</v>
      </c>
      <c r="L98" s="77">
        <v>125</v>
      </c>
      <c r="M98" s="22">
        <f t="shared" si="22"/>
        <v>2193.5</v>
      </c>
      <c r="N98" s="21">
        <f t="shared" si="17"/>
        <v>32806.5</v>
      </c>
    </row>
    <row r="99" spans="1:15" s="12" customFormat="1" ht="36" customHeight="1" x14ac:dyDescent="0.2">
      <c r="A99" s="26">
        <f t="shared" si="20"/>
        <v>89</v>
      </c>
      <c r="B99" s="25" t="s">
        <v>297</v>
      </c>
      <c r="C99" s="25" t="s">
        <v>239</v>
      </c>
      <c r="D99" s="25" t="s">
        <v>131</v>
      </c>
      <c r="E99" s="25" t="s">
        <v>231</v>
      </c>
      <c r="F99" s="22">
        <v>90000</v>
      </c>
      <c r="G99" s="77">
        <v>0</v>
      </c>
      <c r="H99" s="22">
        <v>90000</v>
      </c>
      <c r="I99" s="22">
        <f t="shared" si="16"/>
        <v>2583</v>
      </c>
      <c r="J99" s="22">
        <v>9753.1200000000008</v>
      </c>
      <c r="K99" s="22">
        <f t="shared" si="24"/>
        <v>2736</v>
      </c>
      <c r="L99" s="77">
        <v>25</v>
      </c>
      <c r="M99" s="22">
        <f t="shared" si="22"/>
        <v>15097.12</v>
      </c>
      <c r="N99" s="21">
        <f t="shared" si="17"/>
        <v>74902.880000000005</v>
      </c>
    </row>
    <row r="100" spans="1:15" s="2" customFormat="1" ht="34.5" customHeight="1" x14ac:dyDescent="0.2">
      <c r="A100" s="26">
        <f t="shared" si="20"/>
        <v>90</v>
      </c>
      <c r="B100" s="25" t="s">
        <v>7</v>
      </c>
      <c r="C100" s="25" t="s">
        <v>62</v>
      </c>
      <c r="D100" s="25" t="s">
        <v>273</v>
      </c>
      <c r="E100" s="25" t="s">
        <v>56</v>
      </c>
      <c r="F100" s="22">
        <v>150000</v>
      </c>
      <c r="G100" s="77">
        <v>0</v>
      </c>
      <c r="H100" s="22">
        <v>150000</v>
      </c>
      <c r="I100" s="22">
        <f t="shared" ref="I100" si="25">F100*0.0287</f>
        <v>4305</v>
      </c>
      <c r="J100" s="22">
        <v>23981.99</v>
      </c>
      <c r="K100" s="22">
        <v>4098.53</v>
      </c>
      <c r="L100" s="77">
        <v>125</v>
      </c>
      <c r="M100" s="22">
        <f t="shared" ref="M100" si="26">I100+J100+K100+L100</f>
        <v>32510.52</v>
      </c>
      <c r="N100" s="21">
        <f t="shared" ref="N100" si="27">H100-M100</f>
        <v>117489.48</v>
      </c>
      <c r="O100" s="3"/>
    </row>
    <row r="101" spans="1:15" s="12" customFormat="1" ht="36" customHeight="1" x14ac:dyDescent="0.2">
      <c r="A101" s="26">
        <f t="shared" si="20"/>
        <v>91</v>
      </c>
      <c r="B101" s="25" t="s">
        <v>51</v>
      </c>
      <c r="C101" s="25" t="s">
        <v>238</v>
      </c>
      <c r="D101" s="25" t="s">
        <v>75</v>
      </c>
      <c r="E101" s="25" t="s">
        <v>56</v>
      </c>
      <c r="F101" s="22">
        <v>70000</v>
      </c>
      <c r="G101" s="77">
        <v>0</v>
      </c>
      <c r="H101" s="22">
        <v>70000</v>
      </c>
      <c r="I101" s="22">
        <f>F101*0.0287</f>
        <v>2009</v>
      </c>
      <c r="J101" s="22">
        <v>5368.48</v>
      </c>
      <c r="K101" s="22">
        <f>F101*0.0304</f>
        <v>2128</v>
      </c>
      <c r="L101" s="22">
        <v>4343</v>
      </c>
      <c r="M101" s="22">
        <f>I101+J101+K101+L101</f>
        <v>13848.48</v>
      </c>
      <c r="N101" s="21">
        <f>H101-M101</f>
        <v>56151.520000000004</v>
      </c>
    </row>
    <row r="102" spans="1:15" s="12" customFormat="1" ht="36" customHeight="1" x14ac:dyDescent="0.2">
      <c r="A102" s="26">
        <f t="shared" si="20"/>
        <v>92</v>
      </c>
      <c r="B102" s="25" t="s">
        <v>275</v>
      </c>
      <c r="C102" s="25" t="s">
        <v>238</v>
      </c>
      <c r="D102" s="25" t="s">
        <v>157</v>
      </c>
      <c r="E102" s="25" t="s">
        <v>231</v>
      </c>
      <c r="F102" s="22">
        <v>45000</v>
      </c>
      <c r="G102" s="77">
        <v>0</v>
      </c>
      <c r="H102" s="22">
        <v>45000</v>
      </c>
      <c r="I102" s="22">
        <f>F102*0.0287</f>
        <v>1291.5</v>
      </c>
      <c r="J102" s="22">
        <v>1148.33</v>
      </c>
      <c r="K102" s="22">
        <f>F102*0.0304</f>
        <v>1368</v>
      </c>
      <c r="L102" s="22">
        <v>125</v>
      </c>
      <c r="M102" s="22">
        <f>I102+J102+K102+L102</f>
        <v>3932.83</v>
      </c>
      <c r="N102" s="21">
        <f>H102-M102</f>
        <v>41067.17</v>
      </c>
    </row>
    <row r="103" spans="1:15" s="2" customFormat="1" ht="36" x14ac:dyDescent="0.2">
      <c r="A103" s="26">
        <f t="shared" si="20"/>
        <v>93</v>
      </c>
      <c r="B103" s="25" t="s">
        <v>30</v>
      </c>
      <c r="C103" s="25" t="s">
        <v>238</v>
      </c>
      <c r="D103" s="25" t="s">
        <v>14</v>
      </c>
      <c r="E103" s="25" t="s">
        <v>57</v>
      </c>
      <c r="F103" s="22">
        <v>35000</v>
      </c>
      <c r="G103" s="77">
        <v>0</v>
      </c>
      <c r="H103" s="22">
        <v>35000</v>
      </c>
      <c r="I103" s="22">
        <f>F103*0.0287</f>
        <v>1004.5</v>
      </c>
      <c r="J103" s="22">
        <v>0</v>
      </c>
      <c r="K103" s="22">
        <f>F103*0.0304</f>
        <v>1064</v>
      </c>
      <c r="L103" s="77">
        <v>125</v>
      </c>
      <c r="M103" s="22">
        <f>I103+J103+K103+L103</f>
        <v>2193.5</v>
      </c>
      <c r="N103" s="21">
        <f>H103-M103</f>
        <v>32806.5</v>
      </c>
      <c r="O103" s="3"/>
    </row>
    <row r="104" spans="1:15" s="12" customFormat="1" ht="36" customHeight="1" x14ac:dyDescent="0.2">
      <c r="A104" s="26">
        <f t="shared" si="20"/>
        <v>94</v>
      </c>
      <c r="B104" s="25" t="s">
        <v>132</v>
      </c>
      <c r="C104" s="25" t="s">
        <v>238</v>
      </c>
      <c r="D104" s="25" t="s">
        <v>131</v>
      </c>
      <c r="E104" s="25" t="s">
        <v>57</v>
      </c>
      <c r="F104" s="22">
        <v>70000</v>
      </c>
      <c r="G104" s="77">
        <v>0</v>
      </c>
      <c r="H104" s="22">
        <v>70000</v>
      </c>
      <c r="I104" s="22">
        <f>F104*0.0287</f>
        <v>2009</v>
      </c>
      <c r="J104" s="22">
        <v>5368.48</v>
      </c>
      <c r="K104" s="22">
        <f>F104*0.0304</f>
        <v>2128</v>
      </c>
      <c r="L104" s="22">
        <v>1568.5</v>
      </c>
      <c r="M104" s="22">
        <f>I104+J104+K104+L104</f>
        <v>11073.98</v>
      </c>
      <c r="N104" s="21">
        <f>H104-M104</f>
        <v>58926.020000000004</v>
      </c>
    </row>
    <row r="105" spans="1:15" s="2" customFormat="1" ht="34.5" customHeight="1" x14ac:dyDescent="0.2">
      <c r="A105" s="26">
        <f t="shared" si="20"/>
        <v>95</v>
      </c>
      <c r="B105" s="25" t="s">
        <v>89</v>
      </c>
      <c r="C105" s="25" t="s">
        <v>80</v>
      </c>
      <c r="D105" s="25" t="s">
        <v>90</v>
      </c>
      <c r="E105" s="25" t="s">
        <v>56</v>
      </c>
      <c r="F105" s="22">
        <v>45000</v>
      </c>
      <c r="G105" s="77">
        <v>0</v>
      </c>
      <c r="H105" s="22">
        <v>45000</v>
      </c>
      <c r="I105" s="22">
        <f t="shared" ref="I105" si="28">F105*0.0287</f>
        <v>1291.5</v>
      </c>
      <c r="J105" s="22">
        <v>0</v>
      </c>
      <c r="K105" s="22">
        <f t="shared" ref="K105" si="29">F105*0.0304</f>
        <v>1368</v>
      </c>
      <c r="L105" s="22">
        <v>125</v>
      </c>
      <c r="M105" s="22">
        <f t="shared" ref="M105" si="30">I105+J105+K105+L105</f>
        <v>2784.5</v>
      </c>
      <c r="N105" s="21">
        <f t="shared" ref="N105" si="31">H105-M105</f>
        <v>42215.5</v>
      </c>
      <c r="O105" s="3"/>
    </row>
    <row r="106" spans="1:15" s="12" customFormat="1" ht="36" customHeight="1" x14ac:dyDescent="0.2">
      <c r="A106" s="26">
        <f t="shared" si="20"/>
        <v>96</v>
      </c>
      <c r="B106" s="25" t="s">
        <v>91</v>
      </c>
      <c r="C106" s="25" t="s">
        <v>238</v>
      </c>
      <c r="D106" s="25" t="s">
        <v>90</v>
      </c>
      <c r="E106" s="25" t="s">
        <v>56</v>
      </c>
      <c r="F106" s="22">
        <v>45000</v>
      </c>
      <c r="G106" s="77">
        <v>0</v>
      </c>
      <c r="H106" s="22">
        <v>45000</v>
      </c>
      <c r="I106" s="22">
        <f t="shared" ref="I106:I111" si="32">F106*0.0287</f>
        <v>1291.5</v>
      </c>
      <c r="J106" s="22">
        <v>0</v>
      </c>
      <c r="K106" s="22">
        <f t="shared" ref="K106:K111" si="33">F106*0.0304</f>
        <v>1368</v>
      </c>
      <c r="L106" s="22">
        <v>1561</v>
      </c>
      <c r="M106" s="22">
        <f t="shared" ref="M106:M111" si="34">I106+J106+K106+L106</f>
        <v>4220.5</v>
      </c>
      <c r="N106" s="21">
        <f t="shared" ref="N106:N111" si="35">H106-M106</f>
        <v>40779.5</v>
      </c>
    </row>
    <row r="107" spans="1:15" s="12" customFormat="1" ht="36" customHeight="1" x14ac:dyDescent="0.2">
      <c r="A107" s="26">
        <f t="shared" si="20"/>
        <v>97</v>
      </c>
      <c r="B107" s="25" t="s">
        <v>93</v>
      </c>
      <c r="C107" s="25" t="s">
        <v>238</v>
      </c>
      <c r="D107" s="25" t="s">
        <v>90</v>
      </c>
      <c r="E107" s="25" t="s">
        <v>56</v>
      </c>
      <c r="F107" s="22">
        <v>45000</v>
      </c>
      <c r="G107" s="77">
        <v>0</v>
      </c>
      <c r="H107" s="22">
        <v>45000</v>
      </c>
      <c r="I107" s="22">
        <f t="shared" si="32"/>
        <v>1291.5</v>
      </c>
      <c r="J107" s="22">
        <v>0</v>
      </c>
      <c r="K107" s="22">
        <f t="shared" si="33"/>
        <v>1368</v>
      </c>
      <c r="L107" s="22">
        <v>1561</v>
      </c>
      <c r="M107" s="22">
        <f t="shared" si="34"/>
        <v>4220.5</v>
      </c>
      <c r="N107" s="21">
        <f t="shared" si="35"/>
        <v>40779.5</v>
      </c>
    </row>
    <row r="108" spans="1:15" s="12" customFormat="1" ht="36" customHeight="1" x14ac:dyDescent="0.2">
      <c r="A108" s="26">
        <f t="shared" si="20"/>
        <v>98</v>
      </c>
      <c r="B108" s="25" t="s">
        <v>94</v>
      </c>
      <c r="C108" s="25" t="s">
        <v>238</v>
      </c>
      <c r="D108" s="25" t="s">
        <v>90</v>
      </c>
      <c r="E108" s="25" t="s">
        <v>56</v>
      </c>
      <c r="F108" s="22">
        <v>45000</v>
      </c>
      <c r="G108" s="77">
        <v>0</v>
      </c>
      <c r="H108" s="22">
        <v>45000</v>
      </c>
      <c r="I108" s="22">
        <f t="shared" si="32"/>
        <v>1291.5</v>
      </c>
      <c r="J108" s="22">
        <v>0</v>
      </c>
      <c r="K108" s="22">
        <f t="shared" si="33"/>
        <v>1368</v>
      </c>
      <c r="L108" s="22">
        <v>125</v>
      </c>
      <c r="M108" s="22">
        <f t="shared" si="34"/>
        <v>2784.5</v>
      </c>
      <c r="N108" s="21">
        <f t="shared" si="35"/>
        <v>42215.5</v>
      </c>
    </row>
    <row r="109" spans="1:15" s="12" customFormat="1" ht="36" customHeight="1" x14ac:dyDescent="0.2">
      <c r="A109" s="26">
        <f t="shared" si="20"/>
        <v>99</v>
      </c>
      <c r="B109" s="25" t="s">
        <v>95</v>
      </c>
      <c r="C109" s="25" t="s">
        <v>238</v>
      </c>
      <c r="D109" s="25" t="s">
        <v>90</v>
      </c>
      <c r="E109" s="25" t="s">
        <v>56</v>
      </c>
      <c r="F109" s="22">
        <v>45000</v>
      </c>
      <c r="G109" s="77">
        <v>0</v>
      </c>
      <c r="H109" s="22">
        <v>45000</v>
      </c>
      <c r="I109" s="22">
        <f t="shared" si="32"/>
        <v>1291.5</v>
      </c>
      <c r="J109" s="22">
        <v>0</v>
      </c>
      <c r="K109" s="22">
        <f t="shared" si="33"/>
        <v>1368</v>
      </c>
      <c r="L109" s="22">
        <v>125</v>
      </c>
      <c r="M109" s="22">
        <f t="shared" si="34"/>
        <v>2784.5</v>
      </c>
      <c r="N109" s="21">
        <f t="shared" si="35"/>
        <v>42215.5</v>
      </c>
    </row>
    <row r="110" spans="1:15" s="12" customFormat="1" ht="36" customHeight="1" x14ac:dyDescent="0.2">
      <c r="A110" s="26">
        <f t="shared" si="20"/>
        <v>100</v>
      </c>
      <c r="B110" s="25" t="s">
        <v>96</v>
      </c>
      <c r="C110" s="25" t="s">
        <v>238</v>
      </c>
      <c r="D110" s="25" t="s">
        <v>90</v>
      </c>
      <c r="E110" s="25" t="s">
        <v>56</v>
      </c>
      <c r="F110" s="22">
        <v>45000</v>
      </c>
      <c r="G110" s="77">
        <v>0</v>
      </c>
      <c r="H110" s="22">
        <v>45000</v>
      </c>
      <c r="I110" s="22">
        <f t="shared" si="32"/>
        <v>1291.5</v>
      </c>
      <c r="J110" s="22">
        <v>0</v>
      </c>
      <c r="K110" s="22">
        <f t="shared" si="33"/>
        <v>1368</v>
      </c>
      <c r="L110" s="22">
        <v>1315.12</v>
      </c>
      <c r="M110" s="22">
        <f t="shared" si="34"/>
        <v>3974.62</v>
      </c>
      <c r="N110" s="21">
        <f t="shared" si="35"/>
        <v>41025.379999999997</v>
      </c>
    </row>
    <row r="111" spans="1:15" s="12" customFormat="1" ht="36" customHeight="1" x14ac:dyDescent="0.2">
      <c r="A111" s="26">
        <f t="shared" si="20"/>
        <v>101</v>
      </c>
      <c r="B111" s="25" t="s">
        <v>114</v>
      </c>
      <c r="C111" s="25" t="s">
        <v>238</v>
      </c>
      <c r="D111" s="25" t="s">
        <v>90</v>
      </c>
      <c r="E111" s="25" t="s">
        <v>56</v>
      </c>
      <c r="F111" s="22">
        <v>45000</v>
      </c>
      <c r="G111" s="77">
        <v>0</v>
      </c>
      <c r="H111" s="22">
        <v>45000</v>
      </c>
      <c r="I111" s="22">
        <f t="shared" si="32"/>
        <v>1291.5</v>
      </c>
      <c r="J111" s="22">
        <v>0</v>
      </c>
      <c r="K111" s="22">
        <f t="shared" si="33"/>
        <v>1368</v>
      </c>
      <c r="L111" s="22">
        <v>1315.12</v>
      </c>
      <c r="M111" s="22">
        <f t="shared" si="34"/>
        <v>3974.62</v>
      </c>
      <c r="N111" s="21">
        <f t="shared" si="35"/>
        <v>41025.379999999997</v>
      </c>
    </row>
    <row r="112" spans="1:15" s="12" customFormat="1" ht="36" customHeight="1" x14ac:dyDescent="0.2">
      <c r="A112" s="26">
        <f t="shared" si="20"/>
        <v>102</v>
      </c>
      <c r="B112" s="25" t="s">
        <v>149</v>
      </c>
      <c r="C112" s="25" t="s">
        <v>238</v>
      </c>
      <c r="D112" s="25" t="s">
        <v>90</v>
      </c>
      <c r="E112" s="25" t="s">
        <v>56</v>
      </c>
      <c r="F112" s="22">
        <v>45000</v>
      </c>
      <c r="G112" s="77">
        <v>0</v>
      </c>
      <c r="H112" s="22">
        <v>45000</v>
      </c>
      <c r="I112" s="22">
        <f t="shared" ref="I112" si="36">F112*0.0287</f>
        <v>1291.5</v>
      </c>
      <c r="J112" s="77">
        <v>0</v>
      </c>
      <c r="K112" s="22">
        <v>1368</v>
      </c>
      <c r="L112" s="22">
        <v>25</v>
      </c>
      <c r="M112" s="22">
        <f t="shared" ref="M112" si="37">I112+J112+K112+L112</f>
        <v>2684.5</v>
      </c>
      <c r="N112" s="21">
        <f t="shared" ref="N112" si="38">H112-M112</f>
        <v>42315.5</v>
      </c>
    </row>
    <row r="113" spans="1:14" s="12" customFormat="1" ht="36" customHeight="1" x14ac:dyDescent="0.2">
      <c r="A113" s="26">
        <f t="shared" si="20"/>
        <v>103</v>
      </c>
      <c r="B113" s="25" t="s">
        <v>47</v>
      </c>
      <c r="C113" s="25" t="s">
        <v>238</v>
      </c>
      <c r="D113" s="25" t="s">
        <v>84</v>
      </c>
      <c r="E113" s="25" t="s">
        <v>56</v>
      </c>
      <c r="F113" s="22">
        <v>80000</v>
      </c>
      <c r="G113" s="77">
        <v>0</v>
      </c>
      <c r="H113" s="22">
        <v>80000</v>
      </c>
      <c r="I113" s="22">
        <f>F113*0.0287</f>
        <v>2296</v>
      </c>
      <c r="J113" s="22">
        <v>7103.64</v>
      </c>
      <c r="K113" s="22">
        <f>F113*0.0304</f>
        <v>2432</v>
      </c>
      <c r="L113" s="22">
        <v>2033.12</v>
      </c>
      <c r="M113" s="22">
        <f>I113+J113+K113+L113</f>
        <v>13864.759999999998</v>
      </c>
      <c r="N113" s="21">
        <f>H113-M113</f>
        <v>66135.240000000005</v>
      </c>
    </row>
    <row r="114" spans="1:14" s="12" customFormat="1" ht="36" customHeight="1" x14ac:dyDescent="0.2">
      <c r="A114" s="26">
        <f t="shared" si="20"/>
        <v>104</v>
      </c>
      <c r="B114" s="25" t="s">
        <v>50</v>
      </c>
      <c r="C114" s="25" t="s">
        <v>238</v>
      </c>
      <c r="D114" s="25" t="s">
        <v>74</v>
      </c>
      <c r="E114" s="25" t="s">
        <v>56</v>
      </c>
      <c r="F114" s="22">
        <v>45000</v>
      </c>
      <c r="G114" s="77">
        <v>0</v>
      </c>
      <c r="H114" s="22">
        <v>45000</v>
      </c>
      <c r="I114" s="22">
        <f t="shared" ref="I114" si="39">F114*0.0287</f>
        <v>1291.5</v>
      </c>
      <c r="J114" s="22">
        <v>1148.33</v>
      </c>
      <c r="K114" s="22">
        <f t="shared" ref="K114" si="40">F114*0.0304</f>
        <v>1368</v>
      </c>
      <c r="L114" s="77">
        <v>125</v>
      </c>
      <c r="M114" s="22">
        <f t="shared" ref="M114" si="41">I114+J114+K114+L114</f>
        <v>3932.83</v>
      </c>
      <c r="N114" s="21">
        <f>H114-M114</f>
        <v>41067.17</v>
      </c>
    </row>
    <row r="115" spans="1:14" s="12" customFormat="1" ht="36" customHeight="1" x14ac:dyDescent="0.2">
      <c r="A115" s="26">
        <f t="shared" si="20"/>
        <v>105</v>
      </c>
      <c r="B115" s="25" t="s">
        <v>46</v>
      </c>
      <c r="C115" s="25" t="s">
        <v>240</v>
      </c>
      <c r="D115" s="25" t="s">
        <v>111</v>
      </c>
      <c r="E115" s="25" t="s">
        <v>57</v>
      </c>
      <c r="F115" s="22">
        <v>110000</v>
      </c>
      <c r="G115" s="77">
        <v>0</v>
      </c>
      <c r="H115" s="22">
        <v>110000</v>
      </c>
      <c r="I115" s="22">
        <f t="shared" ref="I115" si="42">F115*0.0287</f>
        <v>3157</v>
      </c>
      <c r="J115" s="22">
        <v>14457.62</v>
      </c>
      <c r="K115" s="22">
        <f>F115*0.0304</f>
        <v>3344</v>
      </c>
      <c r="L115" s="77">
        <v>125</v>
      </c>
      <c r="M115" s="22">
        <f t="shared" ref="M115" si="43">I115+J115+K115+L115</f>
        <v>21083.620000000003</v>
      </c>
      <c r="N115" s="21">
        <f>H115-M115</f>
        <v>88916.38</v>
      </c>
    </row>
    <row r="116" spans="1:14" s="12" customFormat="1" ht="36" customHeight="1" x14ac:dyDescent="0.2">
      <c r="A116" s="26">
        <f t="shared" si="20"/>
        <v>106</v>
      </c>
      <c r="B116" s="25" t="s">
        <v>76</v>
      </c>
      <c r="C116" s="25" t="s">
        <v>240</v>
      </c>
      <c r="D116" s="25" t="s">
        <v>77</v>
      </c>
      <c r="E116" s="25" t="s">
        <v>57</v>
      </c>
      <c r="F116" s="22">
        <v>50000</v>
      </c>
      <c r="G116" s="77">
        <v>0</v>
      </c>
      <c r="H116" s="22">
        <v>50000</v>
      </c>
      <c r="I116" s="22">
        <f>F116*0.0287</f>
        <v>1435</v>
      </c>
      <c r="J116" s="22">
        <v>56.26</v>
      </c>
      <c r="K116" s="22">
        <f>F116*0.0304</f>
        <v>1520</v>
      </c>
      <c r="L116" s="22">
        <v>1315.12</v>
      </c>
      <c r="M116" s="22">
        <f>I116+J116+K116+L116</f>
        <v>4326.38</v>
      </c>
      <c r="N116" s="21">
        <f>H116-M116</f>
        <v>45673.62</v>
      </c>
    </row>
    <row r="117" spans="1:14" s="12" customFormat="1" ht="36" customHeight="1" x14ac:dyDescent="0.2">
      <c r="A117" s="26">
        <f t="shared" si="20"/>
        <v>107</v>
      </c>
      <c r="B117" s="25" t="s">
        <v>262</v>
      </c>
      <c r="C117" s="25" t="s">
        <v>240</v>
      </c>
      <c r="D117" s="25" t="s">
        <v>236</v>
      </c>
      <c r="E117" s="25" t="s">
        <v>57</v>
      </c>
      <c r="F117" s="22">
        <v>35000</v>
      </c>
      <c r="G117" s="77">
        <v>0</v>
      </c>
      <c r="H117" s="22">
        <v>35000</v>
      </c>
      <c r="I117" s="22">
        <f>F117*0.0287</f>
        <v>1004.5</v>
      </c>
      <c r="J117" s="22">
        <v>0</v>
      </c>
      <c r="K117" s="22">
        <f>F117*0.0304</f>
        <v>1064</v>
      </c>
      <c r="L117" s="22">
        <v>3225</v>
      </c>
      <c r="M117" s="22">
        <f>I117+J117+K117+L117</f>
        <v>5293.5</v>
      </c>
      <c r="N117" s="21">
        <f>H117-M117</f>
        <v>29706.5</v>
      </c>
    </row>
    <row r="118" spans="1:14" s="19" customFormat="1" ht="36" customHeight="1" x14ac:dyDescent="0.2">
      <c r="A118" s="26">
        <f t="shared" si="20"/>
        <v>108</v>
      </c>
      <c r="B118" s="25" t="s">
        <v>42</v>
      </c>
      <c r="C118" s="25" t="s">
        <v>238</v>
      </c>
      <c r="D118" s="25" t="s">
        <v>90</v>
      </c>
      <c r="E118" s="25" t="s">
        <v>254</v>
      </c>
      <c r="F118" s="22">
        <v>0</v>
      </c>
      <c r="G118" s="77">
        <v>0</v>
      </c>
      <c r="H118" s="22">
        <v>0</v>
      </c>
      <c r="I118" s="22">
        <v>0</v>
      </c>
      <c r="J118" s="22">
        <v>0</v>
      </c>
      <c r="K118" s="22">
        <v>0</v>
      </c>
      <c r="L118" s="77">
        <v>0</v>
      </c>
      <c r="M118" s="22">
        <v>0</v>
      </c>
      <c r="N118" s="21">
        <f t="shared" ref="N118" si="44">H118-M118</f>
        <v>0</v>
      </c>
    </row>
    <row r="119" spans="1:14" s="12" customFormat="1" ht="36" customHeight="1" x14ac:dyDescent="0.2">
      <c r="A119" s="26">
        <f t="shared" si="20"/>
        <v>109</v>
      </c>
      <c r="B119" s="25" t="s">
        <v>130</v>
      </c>
      <c r="C119" s="25" t="s">
        <v>239</v>
      </c>
      <c r="D119" s="25" t="s">
        <v>88</v>
      </c>
      <c r="E119" s="25" t="s">
        <v>254</v>
      </c>
      <c r="F119" s="22">
        <v>0</v>
      </c>
      <c r="G119" s="77">
        <v>0</v>
      </c>
      <c r="H119" s="22">
        <v>0</v>
      </c>
      <c r="I119" s="22">
        <v>0</v>
      </c>
      <c r="J119" s="22">
        <v>0</v>
      </c>
      <c r="K119" s="22">
        <f>F119*0.0304</f>
        <v>0</v>
      </c>
      <c r="L119" s="22">
        <v>0</v>
      </c>
      <c r="M119" s="22">
        <v>0</v>
      </c>
      <c r="N119" s="21">
        <v>0</v>
      </c>
    </row>
    <row r="120" spans="1:14" s="12" customFormat="1" ht="36" customHeight="1" x14ac:dyDescent="0.2">
      <c r="A120" s="26">
        <f t="shared" si="20"/>
        <v>110</v>
      </c>
      <c r="B120" s="25" t="s">
        <v>252</v>
      </c>
      <c r="C120" s="25" t="s">
        <v>60</v>
      </c>
      <c r="D120" s="25" t="s">
        <v>253</v>
      </c>
      <c r="E120" s="25" t="s">
        <v>254</v>
      </c>
      <c r="F120" s="22">
        <v>0</v>
      </c>
      <c r="G120" s="77">
        <v>0</v>
      </c>
      <c r="H120" s="22">
        <v>0</v>
      </c>
      <c r="I120" s="22">
        <v>0</v>
      </c>
      <c r="J120" s="22">
        <v>0</v>
      </c>
      <c r="K120" s="22">
        <f>F120*0.0304</f>
        <v>0</v>
      </c>
      <c r="L120" s="22">
        <v>0</v>
      </c>
      <c r="M120" s="22">
        <v>0</v>
      </c>
      <c r="N120" s="21">
        <v>0</v>
      </c>
    </row>
    <row r="121" spans="1:14" s="12" customFormat="1" ht="36" customHeight="1" thickBot="1" x14ac:dyDescent="0.25">
      <c r="A121" s="26">
        <f t="shared" si="20"/>
        <v>111</v>
      </c>
      <c r="B121" s="72" t="s">
        <v>255</v>
      </c>
      <c r="C121" s="72" t="s">
        <v>242</v>
      </c>
      <c r="D121" s="72" t="s">
        <v>263</v>
      </c>
      <c r="E121" s="72" t="s">
        <v>254</v>
      </c>
      <c r="F121" s="78">
        <v>0</v>
      </c>
      <c r="G121" s="79">
        <v>0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80">
        <v>0</v>
      </c>
    </row>
    <row r="122" spans="1:14" s="12" customFormat="1" ht="36" customHeight="1" thickBot="1" x14ac:dyDescent="0.3">
      <c r="A122" s="57"/>
      <c r="B122" s="87" t="s">
        <v>79</v>
      </c>
      <c r="C122" s="87"/>
      <c r="D122" s="87"/>
      <c r="E122" s="87"/>
      <c r="F122" s="81">
        <f>SUM(F11:F121)</f>
        <v>5313000</v>
      </c>
      <c r="G122" s="81">
        <f t="shared" ref="G122:N122" si="45">SUM(G11:G121)</f>
        <v>0</v>
      </c>
      <c r="H122" s="81">
        <f t="shared" si="45"/>
        <v>5313000</v>
      </c>
      <c r="I122" s="81">
        <f t="shared" si="45"/>
        <v>152483.09999999998</v>
      </c>
      <c r="J122" s="81">
        <f t="shared" si="45"/>
        <v>282379.88</v>
      </c>
      <c r="K122" s="81">
        <f t="shared" si="45"/>
        <v>157687.85000000003</v>
      </c>
      <c r="L122" s="81">
        <f t="shared" si="45"/>
        <v>58256.640000000014</v>
      </c>
      <c r="M122" s="81">
        <f t="shared" si="45"/>
        <v>650807.47000000009</v>
      </c>
      <c r="N122" s="81">
        <f t="shared" si="45"/>
        <v>4662192.5299999993</v>
      </c>
    </row>
    <row r="123" spans="1:14" s="12" customFormat="1" ht="36" customHeight="1" x14ac:dyDescent="0.2">
      <c r="A123" s="39"/>
      <c r="B123" s="40"/>
      <c r="C123"/>
      <c r="D123"/>
      <c r="E123" s="4"/>
      <c r="F123" s="82"/>
      <c r="G123" s="35"/>
      <c r="H123" s="35"/>
      <c r="I123" s="82"/>
      <c r="J123" s="35"/>
      <c r="K123" s="82"/>
      <c r="L123" s="82"/>
      <c r="M123" s="82"/>
      <c r="N123" s="82"/>
    </row>
    <row r="124" spans="1:14" s="12" customFormat="1" ht="36.75" customHeight="1" x14ac:dyDescent="0.2">
      <c r="A124" s="41"/>
      <c r="B124" s="40"/>
      <c r="C124"/>
      <c r="D124"/>
      <c r="E124" s="4"/>
      <c r="F124" s="35"/>
      <c r="G124" s="35"/>
      <c r="H124" s="35"/>
      <c r="I124" s="35"/>
      <c r="J124" s="35"/>
      <c r="K124" s="35"/>
      <c r="L124" s="35"/>
      <c r="M124" s="82"/>
      <c r="N124" s="82"/>
    </row>
    <row r="125" spans="1:14" s="12" customFormat="1" ht="36" customHeight="1" x14ac:dyDescent="0.2">
      <c r="A125" s="35"/>
      <c r="B125"/>
      <c r="C125"/>
      <c r="D125"/>
      <c r="E125" s="4"/>
      <c r="F125" s="35"/>
      <c r="G125" s="35"/>
      <c r="H125" s="35"/>
      <c r="I125" s="35"/>
      <c r="J125" s="35"/>
      <c r="K125" s="35"/>
      <c r="L125" s="35"/>
      <c r="M125" s="35"/>
      <c r="N125" s="35"/>
    </row>
    <row r="126" spans="1:14" s="12" customFormat="1" ht="36" customHeight="1" x14ac:dyDescent="0.2">
      <c r="A126" s="35"/>
      <c r="B126"/>
      <c r="C126"/>
      <c r="D126"/>
      <c r="E126" s="4"/>
      <c r="F126" s="35"/>
      <c r="G126" s="35"/>
      <c r="H126" s="35"/>
      <c r="I126" s="35"/>
      <c r="J126" s="35"/>
      <c r="K126" s="35"/>
      <c r="L126" s="35"/>
      <c r="M126" s="35"/>
      <c r="N126" s="35"/>
    </row>
    <row r="127" spans="1:14" s="12" customFormat="1" ht="36" customHeight="1" x14ac:dyDescent="0.2">
      <c r="A127" s="35"/>
      <c r="B127"/>
      <c r="C127"/>
      <c r="D127"/>
      <c r="E127" s="4"/>
      <c r="F127" s="35"/>
      <c r="G127" s="35"/>
      <c r="H127" s="35"/>
      <c r="I127" s="35"/>
      <c r="J127" s="35"/>
      <c r="K127" s="35"/>
      <c r="L127" s="35"/>
      <c r="M127" s="35"/>
      <c r="N127" s="35"/>
    </row>
    <row r="128" spans="1:14" s="11" customFormat="1" ht="36" customHeight="1" x14ac:dyDescent="0.2">
      <c r="A128" s="35"/>
      <c r="B128"/>
      <c r="C128"/>
      <c r="D128"/>
      <c r="E128" s="4"/>
      <c r="F128" s="35"/>
      <c r="G128" s="35"/>
      <c r="H128" s="35"/>
      <c r="I128" s="35"/>
      <c r="J128" s="35"/>
      <c r="K128" s="35"/>
      <c r="L128" s="35"/>
      <c r="M128" s="35"/>
      <c r="N128" s="35"/>
    </row>
    <row r="129" spans="6:14" ht="21.75" customHeight="1" x14ac:dyDescent="0.2"/>
    <row r="130" spans="6:14" ht="21.75" customHeight="1" x14ac:dyDescent="0.2"/>
    <row r="131" spans="6:14" ht="21.75" customHeight="1" x14ac:dyDescent="0.2"/>
    <row r="132" spans="6:14" ht="21.75" customHeight="1" x14ac:dyDescent="0.2"/>
    <row r="133" spans="6:14" ht="21.75" customHeight="1" x14ac:dyDescent="0.2"/>
    <row r="134" spans="6:14" ht="21.75" customHeight="1" x14ac:dyDescent="0.2"/>
    <row r="135" spans="6:14" ht="21.75" customHeight="1" x14ac:dyDescent="0.2">
      <c r="F135" s="82"/>
      <c r="G135" s="82"/>
      <c r="H135" s="82"/>
      <c r="I135" s="82"/>
      <c r="J135" s="82"/>
      <c r="K135" s="82"/>
      <c r="L135" s="82"/>
      <c r="M135" s="82"/>
      <c r="N135" s="82"/>
    </row>
    <row r="136" spans="6:14" ht="21.75" customHeight="1" x14ac:dyDescent="0.2"/>
    <row r="137" spans="6:14" ht="21.75" customHeight="1" x14ac:dyDescent="0.2"/>
    <row r="138" spans="6:14" ht="21.75" customHeight="1" x14ac:dyDescent="0.2"/>
    <row r="139" spans="6:14" ht="21.75" customHeight="1" x14ac:dyDescent="0.2"/>
    <row r="140" spans="6:14" ht="21.75" customHeight="1" x14ac:dyDescent="0.2"/>
    <row r="141" spans="6:14" ht="21.75" customHeight="1" x14ac:dyDescent="0.2"/>
    <row r="142" spans="6:14" ht="21.75" customHeight="1" x14ac:dyDescent="0.2"/>
    <row r="143" spans="6:14" ht="21.75" customHeight="1" x14ac:dyDescent="0.2"/>
    <row r="144" spans="6:1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spans="1:14" x14ac:dyDescent="0.2">
      <c r="B161" s="2"/>
      <c r="C161" s="2"/>
      <c r="D161" s="2"/>
      <c r="E161" s="8"/>
      <c r="F161" s="36"/>
      <c r="G161" s="36"/>
      <c r="H161" s="36"/>
      <c r="I161" s="36"/>
      <c r="J161" s="36"/>
      <c r="K161" s="36"/>
      <c r="L161" s="36"/>
      <c r="M161" s="36"/>
      <c r="N161" s="36"/>
    </row>
    <row r="162" spans="1:14" x14ac:dyDescent="0.2">
      <c r="B162" s="2"/>
      <c r="C162" s="2"/>
      <c r="D162" s="2"/>
      <c r="E162" s="8"/>
      <c r="F162" s="36"/>
      <c r="G162" s="36"/>
      <c r="H162" s="36"/>
      <c r="I162" s="36"/>
      <c r="J162" s="36"/>
      <c r="K162" s="36"/>
      <c r="L162" s="36"/>
      <c r="M162" s="36"/>
      <c r="N162" s="36"/>
    </row>
    <row r="163" spans="1:14" x14ac:dyDescent="0.2">
      <c r="A163" s="36"/>
    </row>
    <row r="164" spans="1:14" x14ac:dyDescent="0.2">
      <c r="A164" s="36"/>
    </row>
    <row r="167" spans="1:14" s="2" customFormat="1" ht="36" customHeight="1" x14ac:dyDescent="0.2">
      <c r="A167" s="35"/>
      <c r="B167"/>
      <c r="C167"/>
      <c r="D167"/>
      <c r="E167" s="4"/>
      <c r="F167" s="35"/>
      <c r="G167" s="35"/>
      <c r="H167" s="35"/>
      <c r="I167" s="35"/>
      <c r="J167" s="35"/>
      <c r="K167" s="35"/>
      <c r="L167" s="35"/>
      <c r="M167" s="35"/>
      <c r="N167" s="35"/>
    </row>
    <row r="168" spans="1:14" s="2" customFormat="1" ht="36" customHeight="1" x14ac:dyDescent="0.2">
      <c r="A168" s="35"/>
      <c r="B168"/>
      <c r="C168"/>
      <c r="D168"/>
      <c r="E168" s="4"/>
      <c r="F168" s="35"/>
      <c r="G168" s="35"/>
      <c r="H168" s="35"/>
      <c r="I168" s="35"/>
      <c r="J168" s="35"/>
      <c r="K168" s="35"/>
      <c r="L168" s="35"/>
      <c r="M168" s="35"/>
      <c r="N168" s="35"/>
    </row>
    <row r="170" spans="1:14" ht="36" customHeight="1" x14ac:dyDescent="0.2"/>
    <row r="171" spans="1:14" ht="36" customHeight="1" x14ac:dyDescent="0.2"/>
    <row r="172" spans="1:14" ht="36" customHeight="1" x14ac:dyDescent="0.2"/>
    <row r="173" spans="1:14" ht="36" customHeight="1" x14ac:dyDescent="0.2"/>
    <row r="175" spans="1:14" x14ac:dyDescent="0.2">
      <c r="B175" s="6"/>
      <c r="C175" s="6"/>
      <c r="D175" s="6"/>
      <c r="E175" s="6"/>
      <c r="F175" s="37"/>
      <c r="G175" s="37"/>
      <c r="H175" s="37"/>
      <c r="I175" s="37"/>
      <c r="J175" s="37"/>
      <c r="K175" s="37"/>
      <c r="L175" s="37"/>
      <c r="M175" s="37"/>
      <c r="N175" s="37"/>
    </row>
    <row r="176" spans="1:14" x14ac:dyDescent="0.2">
      <c r="B176" s="6"/>
      <c r="C176" s="6"/>
      <c r="D176" s="6"/>
      <c r="E176" s="6"/>
      <c r="F176" s="37"/>
      <c r="G176" s="37"/>
      <c r="H176" s="37"/>
      <c r="I176" s="37"/>
      <c r="J176" s="37"/>
      <c r="K176" s="37"/>
      <c r="L176" s="37"/>
      <c r="M176" s="37"/>
      <c r="N176" s="37"/>
    </row>
    <row r="177" spans="1:14" x14ac:dyDescent="0.2">
      <c r="A177" s="37"/>
      <c r="B177" s="6"/>
      <c r="C177" s="6"/>
      <c r="D177" s="6"/>
      <c r="E177" s="6"/>
      <c r="F177" s="37"/>
      <c r="G177" s="37"/>
      <c r="H177" s="37"/>
      <c r="I177" s="37"/>
      <c r="J177" s="37"/>
      <c r="K177" s="37"/>
      <c r="L177" s="37"/>
      <c r="M177" s="37"/>
      <c r="N177" s="37"/>
    </row>
    <row r="178" spans="1:14" x14ac:dyDescent="0.2">
      <c r="A178" s="37"/>
      <c r="B178" s="6"/>
      <c r="C178" s="6"/>
      <c r="D178" s="6"/>
      <c r="E178" s="6"/>
      <c r="F178" s="37"/>
      <c r="G178" s="37"/>
      <c r="H178" s="37"/>
      <c r="I178" s="37"/>
      <c r="J178" s="37"/>
      <c r="K178" s="37"/>
      <c r="L178" s="37"/>
      <c r="M178" s="37"/>
      <c r="N178" s="37"/>
    </row>
    <row r="179" spans="1:14" x14ac:dyDescent="0.2">
      <c r="A179" s="37"/>
      <c r="B179" s="6"/>
      <c r="C179" s="6"/>
      <c r="D179" s="6"/>
      <c r="E179" s="6"/>
      <c r="F179" s="37"/>
      <c r="G179" s="37"/>
      <c r="H179" s="37"/>
      <c r="I179" s="37"/>
      <c r="J179" s="37"/>
      <c r="K179" s="37"/>
      <c r="L179" s="37"/>
      <c r="M179" s="37"/>
      <c r="N179" s="37"/>
    </row>
    <row r="180" spans="1:14" x14ac:dyDescent="0.2">
      <c r="A180" s="37"/>
      <c r="B180" s="6"/>
      <c r="C180" s="6"/>
      <c r="D180" s="6"/>
      <c r="E180" s="6"/>
      <c r="F180" s="37"/>
      <c r="G180" s="37"/>
      <c r="H180" s="37"/>
      <c r="I180" s="37"/>
      <c r="J180" s="37"/>
      <c r="K180" s="37"/>
      <c r="L180" s="37"/>
      <c r="M180" s="37"/>
      <c r="N180" s="37"/>
    </row>
    <row r="181" spans="1:14" s="6" customFormat="1" ht="36" customHeight="1" x14ac:dyDescent="0.2">
      <c r="A181" s="37"/>
      <c r="F181" s="37"/>
      <c r="G181" s="37"/>
      <c r="H181" s="37"/>
      <c r="I181" s="37"/>
      <c r="J181" s="37"/>
      <c r="K181" s="37"/>
      <c r="L181" s="37"/>
      <c r="M181" s="37"/>
      <c r="N181" s="37"/>
    </row>
    <row r="182" spans="1:14" s="6" customFormat="1" ht="36" customHeight="1" x14ac:dyDescent="0.2">
      <c r="A182" s="37"/>
      <c r="F182" s="37"/>
      <c r="G182" s="37"/>
      <c r="H182" s="37"/>
      <c r="I182" s="37"/>
      <c r="J182" s="37"/>
      <c r="K182" s="37"/>
      <c r="L182" s="37"/>
      <c r="M182" s="37"/>
      <c r="N182" s="37"/>
    </row>
    <row r="183" spans="1:14" s="6" customFormat="1" ht="36" customHeight="1" x14ac:dyDescent="0.2">
      <c r="A183" s="37"/>
      <c r="F183" s="37"/>
      <c r="G183" s="37"/>
      <c r="H183" s="37"/>
      <c r="I183" s="37"/>
      <c r="J183" s="37"/>
      <c r="K183" s="37"/>
      <c r="L183" s="37"/>
      <c r="M183" s="37"/>
      <c r="N183" s="37"/>
    </row>
    <row r="184" spans="1:14" s="6" customFormat="1" ht="36" customHeight="1" x14ac:dyDescent="0.2">
      <c r="A184" s="37"/>
      <c r="F184" s="37"/>
      <c r="G184" s="37"/>
      <c r="H184" s="37"/>
      <c r="I184" s="37"/>
      <c r="J184" s="37"/>
      <c r="K184" s="37"/>
      <c r="L184" s="37"/>
      <c r="M184" s="37"/>
      <c r="N184" s="37"/>
    </row>
    <row r="185" spans="1:14" s="6" customFormat="1" ht="36" customHeight="1" x14ac:dyDescent="0.2">
      <c r="A185" s="37"/>
      <c r="F185" s="37"/>
      <c r="G185" s="37"/>
      <c r="H185" s="37"/>
      <c r="I185" s="37"/>
      <c r="J185" s="37"/>
      <c r="K185" s="37"/>
      <c r="L185" s="37"/>
      <c r="M185" s="37"/>
      <c r="N185" s="37"/>
    </row>
    <row r="186" spans="1:14" s="6" customFormat="1" ht="36" customHeight="1" x14ac:dyDescent="0.2">
      <c r="A186" s="37"/>
      <c r="F186" s="37"/>
      <c r="G186" s="37"/>
      <c r="H186" s="37"/>
      <c r="I186" s="37"/>
      <c r="J186" s="37"/>
      <c r="K186" s="37"/>
      <c r="L186" s="37"/>
      <c r="M186" s="37"/>
      <c r="N186" s="37"/>
    </row>
    <row r="187" spans="1:14" s="6" customFormat="1" ht="36" customHeight="1" x14ac:dyDescent="0.2">
      <c r="A187" s="37"/>
      <c r="F187" s="37"/>
      <c r="G187" s="37"/>
      <c r="H187" s="37"/>
      <c r="I187" s="37"/>
      <c r="J187" s="37"/>
      <c r="K187" s="37"/>
      <c r="L187" s="37"/>
      <c r="M187" s="37"/>
      <c r="N187" s="37"/>
    </row>
    <row r="188" spans="1:14" s="6" customFormat="1" ht="36" customHeight="1" x14ac:dyDescent="0.2">
      <c r="A188" s="37"/>
      <c r="F188" s="37"/>
      <c r="G188" s="37"/>
      <c r="H188" s="37"/>
      <c r="I188" s="37"/>
      <c r="J188" s="37"/>
      <c r="K188" s="37"/>
      <c r="L188" s="37"/>
      <c r="M188" s="37"/>
      <c r="N188" s="37"/>
    </row>
    <row r="189" spans="1:14" s="6" customFormat="1" ht="36" customHeight="1" x14ac:dyDescent="0.2">
      <c r="A189" s="37"/>
      <c r="B189"/>
      <c r="C189"/>
      <c r="D189"/>
      <c r="E189" s="4"/>
      <c r="F189" s="35"/>
      <c r="G189" s="35"/>
      <c r="H189" s="35"/>
      <c r="I189" s="35"/>
      <c r="J189" s="35"/>
      <c r="K189" s="35"/>
      <c r="L189" s="35"/>
      <c r="M189" s="35"/>
      <c r="N189" s="35"/>
    </row>
    <row r="190" spans="1:14" s="6" customFormat="1" ht="36" customHeight="1" x14ac:dyDescent="0.2">
      <c r="A190" s="37"/>
      <c r="B190"/>
      <c r="C190"/>
      <c r="D190"/>
      <c r="E190" s="4"/>
      <c r="F190" s="35"/>
      <c r="G190" s="35"/>
      <c r="H190" s="35"/>
      <c r="I190" s="35"/>
      <c r="J190" s="35"/>
      <c r="K190" s="35"/>
      <c r="L190" s="35"/>
      <c r="M190" s="35"/>
      <c r="N190" s="35"/>
    </row>
    <row r="191" spans="1:14" s="6" customFormat="1" ht="36" customHeight="1" x14ac:dyDescent="0.2">
      <c r="A191" s="35"/>
      <c r="B191"/>
      <c r="C191"/>
      <c r="D191"/>
      <c r="E191" s="4"/>
      <c r="F191" s="35"/>
      <c r="G191" s="35"/>
      <c r="H191" s="35"/>
      <c r="I191" s="35"/>
      <c r="J191" s="35"/>
      <c r="K191" s="35"/>
      <c r="L191" s="35"/>
      <c r="M191" s="35"/>
      <c r="N191" s="35"/>
    </row>
    <row r="192" spans="1:14" s="6" customFormat="1" ht="36" customHeight="1" x14ac:dyDescent="0.2">
      <c r="A192" s="35"/>
      <c r="B192"/>
      <c r="C192"/>
      <c r="D192"/>
      <c r="E192" s="4"/>
      <c r="F192" s="35"/>
      <c r="G192" s="35"/>
      <c r="H192" s="35"/>
      <c r="I192" s="35"/>
      <c r="J192" s="35"/>
      <c r="K192" s="35"/>
      <c r="L192" s="35"/>
      <c r="M192" s="35"/>
      <c r="N192" s="35"/>
    </row>
    <row r="193" spans="1:14" s="6" customFormat="1" ht="36" customHeight="1" x14ac:dyDescent="0.2">
      <c r="A193" s="35"/>
      <c r="B193"/>
      <c r="C193"/>
      <c r="D193"/>
      <c r="E193" s="4"/>
      <c r="F193" s="35"/>
      <c r="G193" s="35"/>
      <c r="H193" s="35"/>
      <c r="I193" s="35"/>
      <c r="J193" s="35"/>
      <c r="K193" s="35"/>
      <c r="L193" s="35"/>
      <c r="M193" s="35"/>
      <c r="N193" s="35"/>
    </row>
    <row r="194" spans="1:14" s="6" customFormat="1" ht="36" customHeight="1" x14ac:dyDescent="0.2">
      <c r="A194" s="35"/>
      <c r="B194"/>
      <c r="C194"/>
      <c r="D194"/>
      <c r="E194" s="4"/>
      <c r="F194" s="35"/>
      <c r="G194" s="35"/>
      <c r="H194" s="35"/>
      <c r="I194" s="35"/>
      <c r="J194" s="35"/>
      <c r="K194" s="35"/>
      <c r="L194" s="35"/>
      <c r="M194" s="35"/>
      <c r="N194" s="35"/>
    </row>
  </sheetData>
  <autoFilter ref="A10:N124" xr:uid="{637E1628-9DCE-4D39-A4D3-898C1456333E}"/>
  <mergeCells count="5">
    <mergeCell ref="B122:E122"/>
    <mergeCell ref="A8:N8"/>
    <mergeCell ref="A6:N6"/>
    <mergeCell ref="A5:N5"/>
    <mergeCell ref="A4:P4"/>
  </mergeCells>
  <printOptions horizontalCentered="1"/>
  <pageMargins left="0.25" right="0.25" top="0.75" bottom="0.75" header="0.3" footer="0.3"/>
  <pageSetup paperSize="5" scale="65" fitToHeight="0" orientation="landscape" r:id="rId1"/>
  <rowBreaks count="3" manualBreakCount="3">
    <brk id="90" max="13" man="1"/>
    <brk id="74" max="13" man="1"/>
    <brk id="13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6"/>
  <sheetViews>
    <sheetView zoomScale="90" zoomScaleNormal="90" zoomScaleSheetLayoutView="48" workbookViewId="0">
      <selection activeCell="A7" sqref="A7:N7"/>
    </sheetView>
  </sheetViews>
  <sheetFormatPr baseColWidth="10" defaultColWidth="9.140625" defaultRowHeight="12.75" x14ac:dyDescent="0.2"/>
  <cols>
    <col min="1" max="1" width="5.28515625" style="4" customWidth="1"/>
    <col min="2" max="2" width="30.85546875" customWidth="1"/>
    <col min="3" max="3" width="28.140625" customWidth="1"/>
    <col min="4" max="4" width="25.42578125" customWidth="1"/>
    <col min="5" max="5" width="21.85546875" style="4" customWidth="1"/>
    <col min="6" max="14" width="13.28515625" customWidth="1"/>
  </cols>
  <sheetData>
    <row r="1" spans="1:14" ht="37.5" customHeight="1" x14ac:dyDescent="0.2"/>
    <row r="2" spans="1:14" ht="37.5" customHeight="1" x14ac:dyDescent="0.2"/>
    <row r="3" spans="1:14" ht="37.5" customHeight="1" x14ac:dyDescent="0.2"/>
    <row r="4" spans="1:14" ht="19.5" customHeight="1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4" ht="9.7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ht="21.75" customHeight="1" x14ac:dyDescent="0.25">
      <c r="A6" s="90" t="s">
        <v>65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ht="26.25" customHeight="1" x14ac:dyDescent="0.25">
      <c r="A7" s="89" t="s">
        <v>292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1:14" ht="10.5" customHeight="1" x14ac:dyDescent="0.2">
      <c r="B8" s="1"/>
      <c r="C8" s="1"/>
      <c r="E8" s="5"/>
      <c r="F8" s="1"/>
      <c r="G8" s="1"/>
      <c r="H8" s="1"/>
      <c r="J8" s="1"/>
      <c r="L8" s="1"/>
      <c r="M8" s="1"/>
    </row>
    <row r="9" spans="1:14" s="9" customFormat="1" ht="18" customHeight="1" x14ac:dyDescent="0.2">
      <c r="A9" s="88" t="s">
        <v>116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4" ht="14.25" customHeight="1" thickBot="1" x14ac:dyDescent="0.25">
      <c r="B10" s="1"/>
      <c r="C10" s="1"/>
      <c r="E10" s="5"/>
      <c r="F10" s="1"/>
      <c r="G10" s="1"/>
      <c r="H10" s="1"/>
      <c r="J10" s="1"/>
      <c r="L10" s="1"/>
      <c r="M10" s="1"/>
    </row>
    <row r="11" spans="1:14" s="10" customFormat="1" ht="29.25" customHeight="1" thickBot="1" x14ac:dyDescent="0.3">
      <c r="A11" s="13" t="s">
        <v>58</v>
      </c>
      <c r="B11" s="14" t="s">
        <v>52</v>
      </c>
      <c r="C11" s="14" t="s">
        <v>55</v>
      </c>
      <c r="D11" s="14" t="s">
        <v>53</v>
      </c>
      <c r="E11" s="14" t="s">
        <v>54</v>
      </c>
      <c r="F11" s="15" t="s">
        <v>97</v>
      </c>
      <c r="G11" s="15" t="s">
        <v>0</v>
      </c>
      <c r="H11" s="15" t="s">
        <v>1</v>
      </c>
      <c r="I11" s="15" t="s">
        <v>2</v>
      </c>
      <c r="J11" s="15" t="s">
        <v>3</v>
      </c>
      <c r="K11" s="15" t="s">
        <v>4</v>
      </c>
      <c r="L11" s="15" t="s">
        <v>5</v>
      </c>
      <c r="M11" s="15" t="s">
        <v>6</v>
      </c>
      <c r="N11" s="16" t="s">
        <v>78</v>
      </c>
    </row>
    <row r="12" spans="1:14" s="12" customFormat="1" ht="32.1" customHeight="1" x14ac:dyDescent="0.2">
      <c r="A12" s="18">
        <v>1</v>
      </c>
      <c r="B12" s="49" t="s">
        <v>104</v>
      </c>
      <c r="C12" s="50" t="s">
        <v>102</v>
      </c>
      <c r="D12" s="50" t="s">
        <v>103</v>
      </c>
      <c r="E12" s="50" t="s">
        <v>106</v>
      </c>
      <c r="F12" s="45">
        <v>11500</v>
      </c>
      <c r="G12" s="46">
        <v>0</v>
      </c>
      <c r="H12" s="45">
        <v>11500</v>
      </c>
      <c r="I12" s="45">
        <v>0</v>
      </c>
      <c r="J12" s="46">
        <v>0</v>
      </c>
      <c r="K12" s="45">
        <v>0</v>
      </c>
      <c r="L12" s="46">
        <v>0</v>
      </c>
      <c r="M12" s="45">
        <v>0</v>
      </c>
      <c r="N12" s="47">
        <v>11500</v>
      </c>
    </row>
    <row r="13" spans="1:14" s="12" customFormat="1" ht="32.1" customHeight="1" x14ac:dyDescent="0.2">
      <c r="A13" s="18">
        <v>2</v>
      </c>
      <c r="B13" s="49" t="s">
        <v>105</v>
      </c>
      <c r="C13" s="50" t="s">
        <v>102</v>
      </c>
      <c r="D13" s="50" t="s">
        <v>103</v>
      </c>
      <c r="E13" s="50" t="s">
        <v>106</v>
      </c>
      <c r="F13" s="45">
        <v>11500</v>
      </c>
      <c r="G13" s="46">
        <v>0</v>
      </c>
      <c r="H13" s="45">
        <v>11500</v>
      </c>
      <c r="I13" s="45">
        <v>0</v>
      </c>
      <c r="J13" s="46">
        <v>0</v>
      </c>
      <c r="K13" s="45">
        <v>0</v>
      </c>
      <c r="L13" s="46">
        <v>0</v>
      </c>
      <c r="M13" s="45">
        <v>0</v>
      </c>
      <c r="N13" s="47">
        <v>11500</v>
      </c>
    </row>
    <row r="14" spans="1:14" s="12" customFormat="1" ht="32.1" customHeight="1" x14ac:dyDescent="0.2">
      <c r="A14" s="18">
        <v>3</v>
      </c>
      <c r="B14" s="49" t="s">
        <v>142</v>
      </c>
      <c r="C14" s="50" t="s">
        <v>102</v>
      </c>
      <c r="D14" s="50" t="s">
        <v>103</v>
      </c>
      <c r="E14" s="50" t="s">
        <v>106</v>
      </c>
      <c r="F14" s="45">
        <v>11500</v>
      </c>
      <c r="G14" s="46">
        <v>0</v>
      </c>
      <c r="H14" s="45">
        <v>11500</v>
      </c>
      <c r="I14" s="45">
        <v>0</v>
      </c>
      <c r="J14" s="46">
        <v>0</v>
      </c>
      <c r="K14" s="45">
        <v>0</v>
      </c>
      <c r="L14" s="46">
        <v>0</v>
      </c>
      <c r="M14" s="45">
        <v>0</v>
      </c>
      <c r="N14" s="47">
        <v>11500</v>
      </c>
    </row>
    <row r="15" spans="1:14" s="12" customFormat="1" ht="32.1" customHeight="1" x14ac:dyDescent="0.2">
      <c r="A15" s="34">
        <v>4</v>
      </c>
      <c r="B15" s="51" t="s">
        <v>165</v>
      </c>
      <c r="C15" s="50" t="s">
        <v>102</v>
      </c>
      <c r="D15" s="50" t="s">
        <v>103</v>
      </c>
      <c r="E15" s="50" t="s">
        <v>106</v>
      </c>
      <c r="F15" s="52">
        <v>11500</v>
      </c>
      <c r="G15" s="53">
        <v>0</v>
      </c>
      <c r="H15" s="52">
        <v>11500</v>
      </c>
      <c r="I15" s="52">
        <v>0</v>
      </c>
      <c r="J15" s="53">
        <v>0</v>
      </c>
      <c r="K15" s="52">
        <v>0</v>
      </c>
      <c r="L15" s="53">
        <v>0</v>
      </c>
      <c r="M15" s="52">
        <v>0</v>
      </c>
      <c r="N15" s="54">
        <v>11500</v>
      </c>
    </row>
    <row r="16" spans="1:14" s="12" customFormat="1" ht="32.1" customHeight="1" x14ac:dyDescent="0.2">
      <c r="A16" s="34">
        <v>5</v>
      </c>
      <c r="B16" s="51" t="s">
        <v>190</v>
      </c>
      <c r="C16" s="50" t="s">
        <v>102</v>
      </c>
      <c r="D16" s="50" t="s">
        <v>103</v>
      </c>
      <c r="E16" s="50" t="s">
        <v>106</v>
      </c>
      <c r="F16" s="52">
        <v>21000</v>
      </c>
      <c r="G16" s="53">
        <v>0</v>
      </c>
      <c r="H16" s="52">
        <v>21000</v>
      </c>
      <c r="I16" s="52">
        <v>0</v>
      </c>
      <c r="J16" s="53">
        <v>0</v>
      </c>
      <c r="K16" s="52">
        <v>0</v>
      </c>
      <c r="L16" s="53">
        <v>0</v>
      </c>
      <c r="M16" s="52">
        <v>0</v>
      </c>
      <c r="N16" s="54">
        <v>21000</v>
      </c>
    </row>
    <row r="17" spans="1:15" s="12" customFormat="1" ht="32.1" customHeight="1" x14ac:dyDescent="0.2">
      <c r="A17" s="34">
        <v>6</v>
      </c>
      <c r="B17" s="51" t="s">
        <v>191</v>
      </c>
      <c r="C17" s="50" t="s">
        <v>102</v>
      </c>
      <c r="D17" s="50" t="s">
        <v>103</v>
      </c>
      <c r="E17" s="50" t="s">
        <v>106</v>
      </c>
      <c r="F17" s="52">
        <v>30000</v>
      </c>
      <c r="G17" s="53">
        <v>0</v>
      </c>
      <c r="H17" s="52">
        <v>30000</v>
      </c>
      <c r="I17" s="52">
        <v>0</v>
      </c>
      <c r="J17" s="53">
        <v>0</v>
      </c>
      <c r="K17" s="52">
        <v>0</v>
      </c>
      <c r="L17" s="53">
        <v>0</v>
      </c>
      <c r="M17" s="52">
        <v>0</v>
      </c>
      <c r="N17" s="54">
        <v>30000</v>
      </c>
    </row>
    <row r="18" spans="1:15" s="12" customFormat="1" ht="32.1" customHeight="1" x14ac:dyDescent="0.2">
      <c r="A18" s="34">
        <v>7</v>
      </c>
      <c r="B18" s="51" t="s">
        <v>286</v>
      </c>
      <c r="C18" s="50" t="s">
        <v>102</v>
      </c>
      <c r="D18" s="50" t="s">
        <v>103</v>
      </c>
      <c r="E18" s="50" t="s">
        <v>106</v>
      </c>
      <c r="F18" s="52">
        <v>11500</v>
      </c>
      <c r="G18" s="53">
        <v>0</v>
      </c>
      <c r="H18" s="52">
        <v>11500</v>
      </c>
      <c r="I18" s="52">
        <v>0</v>
      </c>
      <c r="J18" s="53">
        <v>0</v>
      </c>
      <c r="K18" s="52">
        <v>0</v>
      </c>
      <c r="L18" s="53">
        <v>0</v>
      </c>
      <c r="M18" s="52">
        <v>0</v>
      </c>
      <c r="N18" s="52">
        <v>11500</v>
      </c>
    </row>
    <row r="19" spans="1:15" s="12" customFormat="1" ht="32.1" customHeight="1" x14ac:dyDescent="0.2">
      <c r="A19" s="34">
        <v>8</v>
      </c>
      <c r="B19" s="51" t="s">
        <v>287</v>
      </c>
      <c r="C19" s="50" t="s">
        <v>102</v>
      </c>
      <c r="D19" s="50" t="s">
        <v>103</v>
      </c>
      <c r="E19" s="50" t="s">
        <v>106</v>
      </c>
      <c r="F19" s="52">
        <v>11500</v>
      </c>
      <c r="G19" s="53">
        <v>0</v>
      </c>
      <c r="H19" s="52">
        <v>11500</v>
      </c>
      <c r="I19" s="52">
        <v>0</v>
      </c>
      <c r="J19" s="53">
        <v>0</v>
      </c>
      <c r="K19" s="52">
        <v>0</v>
      </c>
      <c r="L19" s="53">
        <v>0</v>
      </c>
      <c r="M19" s="52">
        <v>0</v>
      </c>
      <c r="N19" s="52">
        <v>11500</v>
      </c>
    </row>
    <row r="20" spans="1:15" s="11" customFormat="1" ht="24.75" customHeight="1" thickBot="1" x14ac:dyDescent="0.25">
      <c r="A20" s="20"/>
      <c r="B20" s="92" t="s">
        <v>79</v>
      </c>
      <c r="C20" s="92"/>
      <c r="D20" s="92"/>
      <c r="E20" s="92"/>
      <c r="F20" s="55">
        <f t="shared" ref="F20:K20" si="0">SUM(F12:F19)</f>
        <v>120000</v>
      </c>
      <c r="G20" s="56">
        <f t="shared" si="0"/>
        <v>0</v>
      </c>
      <c r="H20" s="55">
        <f t="shared" si="0"/>
        <v>120000</v>
      </c>
      <c r="I20" s="55">
        <f t="shared" si="0"/>
        <v>0</v>
      </c>
      <c r="J20" s="55">
        <f t="shared" si="0"/>
        <v>0</v>
      </c>
      <c r="K20" s="55">
        <f t="shared" si="0"/>
        <v>0</v>
      </c>
      <c r="L20" s="55">
        <f t="shared" ref="L20:N20" si="1">SUM(L12:L19)</f>
        <v>0</v>
      </c>
      <c r="M20" s="55">
        <f t="shared" si="1"/>
        <v>0</v>
      </c>
      <c r="N20" s="55">
        <f t="shared" si="1"/>
        <v>120000</v>
      </c>
    </row>
    <row r="21" spans="1:15" ht="21.75" customHeight="1" x14ac:dyDescent="0.2"/>
    <row r="22" spans="1:15" ht="21.75" customHeight="1" x14ac:dyDescent="0.2"/>
    <row r="23" spans="1:15" ht="21.75" customHeight="1" x14ac:dyDescent="0.2"/>
    <row r="24" spans="1:15" ht="21.75" customHeight="1" x14ac:dyDescent="0.2"/>
    <row r="25" spans="1:15" ht="21.75" customHeight="1" x14ac:dyDescent="0.2"/>
    <row r="26" spans="1:15" ht="21.75" customHeight="1" x14ac:dyDescent="0.2"/>
    <row r="27" spans="1:15" ht="21.75" customHeight="1" x14ac:dyDescent="0.2"/>
    <row r="28" spans="1:15" ht="21.75" customHeight="1" x14ac:dyDescent="0.2"/>
    <row r="29" spans="1:15" s="4" customFormat="1" ht="21.75" customHeight="1" x14ac:dyDescent="0.2">
      <c r="B29"/>
      <c r="C29"/>
      <c r="D29"/>
      <c r="F29"/>
      <c r="G29"/>
      <c r="H29"/>
      <c r="I29"/>
      <c r="J29"/>
      <c r="K29"/>
      <c r="L29"/>
      <c r="M29"/>
      <c r="N29"/>
      <c r="O29"/>
    </row>
    <row r="30" spans="1:15" s="4" customFormat="1" ht="21.75" customHeight="1" x14ac:dyDescent="0.2">
      <c r="B30"/>
      <c r="C30"/>
      <c r="D30"/>
      <c r="F30"/>
      <c r="G30"/>
      <c r="H30"/>
      <c r="I30"/>
      <c r="J30"/>
      <c r="K30"/>
      <c r="L30"/>
      <c r="M30"/>
      <c r="N30"/>
      <c r="O30"/>
    </row>
    <row r="31" spans="1:15" s="4" customFormat="1" ht="21.75" customHeight="1" x14ac:dyDescent="0.2">
      <c r="B31"/>
      <c r="C31"/>
      <c r="D31"/>
      <c r="F31"/>
      <c r="G31"/>
      <c r="H31"/>
      <c r="I31"/>
      <c r="J31"/>
      <c r="K31"/>
      <c r="L31"/>
      <c r="M31"/>
      <c r="N31"/>
      <c r="O31"/>
    </row>
    <row r="32" spans="1:15" s="4" customFormat="1" ht="21.75" customHeight="1" x14ac:dyDescent="0.2">
      <c r="B32"/>
      <c r="C32"/>
      <c r="D32"/>
      <c r="F32"/>
      <c r="G32"/>
      <c r="H32"/>
      <c r="I32"/>
      <c r="J32"/>
      <c r="K32"/>
      <c r="L32"/>
      <c r="M32"/>
      <c r="N32"/>
      <c r="O32"/>
    </row>
    <row r="33" spans="1:15" s="4" customFormat="1" ht="21.75" customHeight="1" x14ac:dyDescent="0.2">
      <c r="B33"/>
      <c r="C33"/>
      <c r="D33"/>
      <c r="F33"/>
      <c r="G33"/>
      <c r="H33"/>
      <c r="I33"/>
      <c r="J33"/>
      <c r="K33"/>
      <c r="L33"/>
      <c r="M33"/>
      <c r="N33"/>
      <c r="O33"/>
    </row>
    <row r="34" spans="1:15" s="4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1:15" s="4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1:15" s="4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1:15" s="4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1:15" s="4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1:15" s="4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1:15" s="4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1:15" s="4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1:15" s="4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1:15" s="4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1:15" s="4" customFormat="1" ht="21.75" customHeight="1" x14ac:dyDescent="0.2">
      <c r="B44"/>
      <c r="C44"/>
      <c r="D44"/>
      <c r="F44"/>
      <c r="G44"/>
      <c r="H44"/>
      <c r="I44"/>
      <c r="J44"/>
      <c r="K44"/>
      <c r="L44"/>
      <c r="M44"/>
      <c r="N44"/>
      <c r="O44"/>
    </row>
    <row r="45" spans="1:15" ht="21.75" customHeight="1" x14ac:dyDescent="0.2">
      <c r="A45"/>
    </row>
    <row r="46" spans="1:15" ht="21.75" customHeight="1" x14ac:dyDescent="0.2">
      <c r="A46"/>
    </row>
    <row r="47" spans="1:15" ht="21.75" customHeight="1" x14ac:dyDescent="0.2">
      <c r="A47"/>
    </row>
    <row r="48" spans="1:15" ht="21.75" customHeight="1" x14ac:dyDescent="0.2">
      <c r="A48"/>
    </row>
    <row r="49" spans="1:5" ht="21.75" customHeight="1" x14ac:dyDescent="0.2">
      <c r="A49"/>
    </row>
    <row r="50" spans="1:5" ht="21.75" customHeight="1" x14ac:dyDescent="0.2"/>
    <row r="51" spans="1:5" ht="21.75" customHeight="1" x14ac:dyDescent="0.2"/>
    <row r="52" spans="1:5" ht="21.75" customHeight="1" x14ac:dyDescent="0.2"/>
    <row r="59" spans="1:5" s="2" customFormat="1" ht="36" customHeight="1" x14ac:dyDescent="0.2">
      <c r="A59" s="8"/>
      <c r="E59" s="8"/>
    </row>
    <row r="60" spans="1:5" s="2" customFormat="1" ht="36" customHeight="1" x14ac:dyDescent="0.2">
      <c r="A60" s="8"/>
      <c r="E60" s="8"/>
    </row>
    <row r="62" spans="1:5" ht="36" customHeight="1" x14ac:dyDescent="0.2"/>
    <row r="63" spans="1:5" ht="36" customHeight="1" x14ac:dyDescent="0.2"/>
    <row r="64" spans="1:5" ht="36" customHeight="1" x14ac:dyDescent="0.2"/>
    <row r="65" spans="1:1" ht="36" customHeight="1" x14ac:dyDescent="0.2"/>
    <row r="73" spans="1:1" s="6" customFormat="1" ht="36" customHeight="1" x14ac:dyDescent="0.2">
      <c r="A73" s="7"/>
    </row>
    <row r="74" spans="1:1" s="6" customFormat="1" ht="36" customHeight="1" x14ac:dyDescent="0.2">
      <c r="A74" s="7"/>
    </row>
    <row r="75" spans="1:1" s="6" customFormat="1" ht="36" customHeight="1" x14ac:dyDescent="0.2">
      <c r="A75" s="7"/>
    </row>
    <row r="76" spans="1:1" s="6" customFormat="1" ht="36" customHeight="1" x14ac:dyDescent="0.2">
      <c r="A76" s="7"/>
    </row>
    <row r="77" spans="1:1" s="6" customFormat="1" ht="36" customHeight="1" x14ac:dyDescent="0.2">
      <c r="A77" s="7"/>
    </row>
    <row r="78" spans="1:1" s="6" customFormat="1" ht="36" customHeight="1" x14ac:dyDescent="0.2">
      <c r="A78" s="7"/>
    </row>
    <row r="79" spans="1:1" s="6" customFormat="1" ht="36" customHeight="1" x14ac:dyDescent="0.2">
      <c r="A79" s="7"/>
    </row>
    <row r="80" spans="1:1" s="6" customFormat="1" ht="36" customHeight="1" x14ac:dyDescent="0.2">
      <c r="A80" s="7"/>
    </row>
    <row r="81" spans="1:1" s="6" customFormat="1" ht="36" customHeight="1" x14ac:dyDescent="0.2">
      <c r="A81" s="7"/>
    </row>
    <row r="82" spans="1:1" s="6" customFormat="1" ht="36" customHeight="1" x14ac:dyDescent="0.2">
      <c r="A82" s="7"/>
    </row>
    <row r="83" spans="1:1" s="6" customFormat="1" ht="36" customHeight="1" x14ac:dyDescent="0.2">
      <c r="A83" s="7"/>
    </row>
    <row r="84" spans="1:1" s="6" customFormat="1" ht="36" customHeight="1" x14ac:dyDescent="0.2">
      <c r="A84" s="7"/>
    </row>
    <row r="85" spans="1:1" s="6" customFormat="1" ht="36" customHeight="1" x14ac:dyDescent="0.2">
      <c r="A85" s="7"/>
    </row>
    <row r="86" spans="1:1" s="6" customFormat="1" ht="36" customHeight="1" x14ac:dyDescent="0.2">
      <c r="A86" s="7"/>
    </row>
  </sheetData>
  <mergeCells count="5">
    <mergeCell ref="A4:N4"/>
    <mergeCell ref="A7:N7"/>
    <mergeCell ref="A9:N9"/>
    <mergeCell ref="B20:E20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8672-D14E-4DC7-BA43-8E5E1CA509EB}">
  <sheetPr>
    <pageSetUpPr fitToPage="1"/>
  </sheetPr>
  <dimension ref="A12:Q54"/>
  <sheetViews>
    <sheetView zoomScale="70" zoomScaleNormal="70" workbookViewId="0">
      <selection activeCell="O53" sqref="O53"/>
    </sheetView>
  </sheetViews>
  <sheetFormatPr baseColWidth="10" defaultRowHeight="12.75" x14ac:dyDescent="0.2"/>
  <cols>
    <col min="1" max="1" width="2.140625" customWidth="1"/>
    <col min="2" max="2" width="6.5703125" customWidth="1"/>
    <col min="3" max="3" width="23.7109375" customWidth="1"/>
    <col min="4" max="4" width="28.85546875" customWidth="1"/>
    <col min="5" max="6" width="24.5703125" customWidth="1"/>
    <col min="9" max="9" width="17.28515625" bestFit="1" customWidth="1"/>
    <col min="11" max="11" width="17.28515625" bestFit="1" customWidth="1"/>
    <col min="12" max="12" width="13" bestFit="1" customWidth="1"/>
    <col min="13" max="13" width="15.85546875" customWidth="1"/>
    <col min="14" max="14" width="13" bestFit="1" customWidth="1"/>
    <col min="15" max="15" width="14" customWidth="1"/>
    <col min="16" max="16" width="14.85546875" bestFit="1" customWidth="1"/>
    <col min="17" max="17" width="16.7109375" bestFit="1" customWidth="1"/>
  </cols>
  <sheetData>
    <row r="12" spans="1:17" x14ac:dyDescent="0.2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  <row r="13" spans="1:17" ht="15.75" x14ac:dyDescent="0.25">
      <c r="B13" s="96" t="s">
        <v>65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7" ht="15" x14ac:dyDescent="0.25">
      <c r="B14" s="95" t="s">
        <v>293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</row>
    <row r="15" spans="1:17" ht="9" customHeight="1" x14ac:dyDescent="0.2">
      <c r="B15" s="4"/>
      <c r="C15" s="33"/>
      <c r="D15" s="33"/>
      <c r="E15" s="33"/>
      <c r="F15" s="33"/>
      <c r="G15" s="33"/>
      <c r="H15" s="33"/>
      <c r="I15" s="33"/>
      <c r="K15" s="33"/>
      <c r="M15" s="33"/>
      <c r="N15" s="33"/>
    </row>
    <row r="16" spans="1:17" x14ac:dyDescent="0.2">
      <c r="A16" s="9"/>
      <c r="B16" s="88" t="s">
        <v>244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 ht="10.5" customHeight="1" thickBot="1" x14ac:dyDescent="0.25"/>
    <row r="18" spans="2:17" ht="27" thickBot="1" x14ac:dyDescent="0.3">
      <c r="B18" s="64" t="s">
        <v>58</v>
      </c>
      <c r="C18" s="65" t="s">
        <v>52</v>
      </c>
      <c r="D18" s="65" t="s">
        <v>227</v>
      </c>
      <c r="E18" s="65" t="s">
        <v>53</v>
      </c>
      <c r="F18" s="65" t="s">
        <v>54</v>
      </c>
      <c r="G18" s="65" t="s">
        <v>98</v>
      </c>
      <c r="H18" s="65" t="s">
        <v>99</v>
      </c>
      <c r="I18" s="66" t="s">
        <v>97</v>
      </c>
      <c r="J18" s="66" t="s">
        <v>0</v>
      </c>
      <c r="K18" s="66" t="s">
        <v>1</v>
      </c>
      <c r="L18" s="66" t="s">
        <v>2</v>
      </c>
      <c r="M18" s="66" t="s">
        <v>3</v>
      </c>
      <c r="N18" s="66" t="s">
        <v>4</v>
      </c>
      <c r="O18" s="66" t="s">
        <v>5</v>
      </c>
      <c r="P18" s="66" t="s">
        <v>6</v>
      </c>
      <c r="Q18" s="67" t="s">
        <v>78</v>
      </c>
    </row>
    <row r="19" spans="2:17" ht="38.25" customHeight="1" x14ac:dyDescent="0.2">
      <c r="B19" s="32">
        <v>1</v>
      </c>
      <c r="C19" s="31" t="s">
        <v>170</v>
      </c>
      <c r="D19" s="31" t="s">
        <v>265</v>
      </c>
      <c r="E19" s="31" t="s">
        <v>171</v>
      </c>
      <c r="F19" s="30" t="s">
        <v>161</v>
      </c>
      <c r="G19" s="29">
        <v>44197</v>
      </c>
      <c r="H19" s="29">
        <v>44378</v>
      </c>
      <c r="I19" s="28">
        <v>70000</v>
      </c>
      <c r="J19" s="28">
        <v>0</v>
      </c>
      <c r="K19" s="28">
        <v>70000</v>
      </c>
      <c r="L19" s="28">
        <f t="shared" ref="L19:L37" si="0">I19*0.0287</f>
        <v>2009</v>
      </c>
      <c r="M19" s="28">
        <v>5368.48</v>
      </c>
      <c r="N19" s="28">
        <f>I19*0.0304</f>
        <v>2128</v>
      </c>
      <c r="O19" s="28">
        <v>0</v>
      </c>
      <c r="P19" s="28">
        <f t="shared" ref="P19:P37" si="1">L19+M19+N19+O19</f>
        <v>9505.48</v>
      </c>
      <c r="Q19" s="27">
        <f t="shared" ref="Q19:Q30" si="2">I19-P19</f>
        <v>60494.520000000004</v>
      </c>
    </row>
    <row r="20" spans="2:17" ht="38.25" customHeight="1" x14ac:dyDescent="0.2">
      <c r="B20" s="26">
        <f>B19+1</f>
        <v>2</v>
      </c>
      <c r="C20" s="25" t="s">
        <v>182</v>
      </c>
      <c r="D20" s="25" t="s">
        <v>265</v>
      </c>
      <c r="E20" s="25" t="s">
        <v>173</v>
      </c>
      <c r="F20" s="24" t="s">
        <v>161</v>
      </c>
      <c r="G20" s="23">
        <v>44197</v>
      </c>
      <c r="H20" s="23">
        <v>44378</v>
      </c>
      <c r="I20" s="22">
        <v>60000</v>
      </c>
      <c r="J20" s="22">
        <v>0</v>
      </c>
      <c r="K20" s="22">
        <v>60000</v>
      </c>
      <c r="L20" s="22">
        <f t="shared" si="0"/>
        <v>1722</v>
      </c>
      <c r="M20" s="22">
        <v>3010.63</v>
      </c>
      <c r="N20" s="22">
        <f>I20*0.0304</f>
        <v>1824</v>
      </c>
      <c r="O20" s="22">
        <v>2749.24</v>
      </c>
      <c r="P20" s="22">
        <f t="shared" si="1"/>
        <v>9305.869999999999</v>
      </c>
      <c r="Q20" s="21">
        <f t="shared" si="2"/>
        <v>50694.130000000005</v>
      </c>
    </row>
    <row r="21" spans="2:17" ht="38.25" customHeight="1" x14ac:dyDescent="0.2">
      <c r="B21" s="26">
        <f t="shared" ref="B21:B53" si="3">B20+1</f>
        <v>3</v>
      </c>
      <c r="C21" s="25" t="s">
        <v>162</v>
      </c>
      <c r="D21" s="25" t="s">
        <v>265</v>
      </c>
      <c r="E21" s="25" t="s">
        <v>220</v>
      </c>
      <c r="F21" s="24" t="s">
        <v>161</v>
      </c>
      <c r="G21" s="23">
        <v>44197</v>
      </c>
      <c r="H21" s="23">
        <v>44378</v>
      </c>
      <c r="I21" s="22">
        <v>150000</v>
      </c>
      <c r="J21" s="22">
        <v>0</v>
      </c>
      <c r="K21" s="22">
        <v>150000</v>
      </c>
      <c r="L21" s="22">
        <f t="shared" si="0"/>
        <v>4305</v>
      </c>
      <c r="M21" s="22">
        <v>0</v>
      </c>
      <c r="N21" s="22">
        <v>4098.53</v>
      </c>
      <c r="O21" s="22">
        <v>0</v>
      </c>
      <c r="P21" s="22">
        <f t="shared" si="1"/>
        <v>8403.5299999999988</v>
      </c>
      <c r="Q21" s="21">
        <f t="shared" si="2"/>
        <v>141596.47</v>
      </c>
    </row>
    <row r="22" spans="2:17" ht="38.25" customHeight="1" x14ac:dyDescent="0.2">
      <c r="B22" s="26">
        <f t="shared" si="3"/>
        <v>4</v>
      </c>
      <c r="C22" s="25" t="s">
        <v>209</v>
      </c>
      <c r="D22" s="25" t="s">
        <v>241</v>
      </c>
      <c r="E22" s="25" t="s">
        <v>68</v>
      </c>
      <c r="F22" s="24" t="s">
        <v>161</v>
      </c>
      <c r="G22" s="23">
        <v>44197</v>
      </c>
      <c r="H22" s="23">
        <v>44378</v>
      </c>
      <c r="I22" s="22">
        <v>80000</v>
      </c>
      <c r="J22" s="22">
        <v>0</v>
      </c>
      <c r="K22" s="22">
        <v>80000</v>
      </c>
      <c r="L22" s="22">
        <f t="shared" si="0"/>
        <v>2296</v>
      </c>
      <c r="M22" s="22">
        <v>7400.87</v>
      </c>
      <c r="N22" s="22">
        <f>I22*0.0304</f>
        <v>2432</v>
      </c>
      <c r="O22" s="22">
        <v>0</v>
      </c>
      <c r="P22" s="22">
        <f t="shared" si="1"/>
        <v>12128.869999999999</v>
      </c>
      <c r="Q22" s="21">
        <f t="shared" si="2"/>
        <v>67871.13</v>
      </c>
    </row>
    <row r="23" spans="2:17" ht="38.25" customHeight="1" x14ac:dyDescent="0.2">
      <c r="B23" s="26">
        <f t="shared" si="3"/>
        <v>5</v>
      </c>
      <c r="C23" s="25" t="s">
        <v>195</v>
      </c>
      <c r="D23" s="25" t="s">
        <v>237</v>
      </c>
      <c r="E23" s="25" t="s">
        <v>217</v>
      </c>
      <c r="F23" s="24" t="s">
        <v>161</v>
      </c>
      <c r="G23" s="23">
        <v>44197</v>
      </c>
      <c r="H23" s="23">
        <v>44378</v>
      </c>
      <c r="I23" s="22">
        <v>150000</v>
      </c>
      <c r="J23" s="22">
        <v>0</v>
      </c>
      <c r="K23" s="22">
        <v>150000</v>
      </c>
      <c r="L23" s="22">
        <f t="shared" si="0"/>
        <v>4305</v>
      </c>
      <c r="M23" s="22">
        <v>22866.6</v>
      </c>
      <c r="N23" s="22">
        <v>4098.53</v>
      </c>
      <c r="O23" s="22">
        <v>0</v>
      </c>
      <c r="P23" s="22">
        <f t="shared" si="1"/>
        <v>31270.129999999997</v>
      </c>
      <c r="Q23" s="21">
        <f t="shared" si="2"/>
        <v>118729.87</v>
      </c>
    </row>
    <row r="24" spans="2:17" ht="38.25" customHeight="1" x14ac:dyDescent="0.2">
      <c r="B24" s="26">
        <f t="shared" si="3"/>
        <v>6</v>
      </c>
      <c r="C24" s="25" t="s">
        <v>206</v>
      </c>
      <c r="D24" s="25" t="s">
        <v>243</v>
      </c>
      <c r="E24" s="25" t="s">
        <v>8</v>
      </c>
      <c r="F24" s="24" t="s">
        <v>161</v>
      </c>
      <c r="G24" s="23">
        <v>44197</v>
      </c>
      <c r="H24" s="23">
        <v>44378</v>
      </c>
      <c r="I24" s="22">
        <v>45000</v>
      </c>
      <c r="J24" s="22">
        <v>0</v>
      </c>
      <c r="K24" s="22">
        <v>45000</v>
      </c>
      <c r="L24" s="22">
        <f t="shared" si="0"/>
        <v>1291.5</v>
      </c>
      <c r="M24" s="22">
        <v>1148.33</v>
      </c>
      <c r="N24" s="22">
        <f>I24*0.0304</f>
        <v>1368</v>
      </c>
      <c r="O24" s="22">
        <v>0</v>
      </c>
      <c r="P24" s="22">
        <f t="shared" si="1"/>
        <v>3807.83</v>
      </c>
      <c r="Q24" s="21">
        <f t="shared" si="2"/>
        <v>41192.17</v>
      </c>
    </row>
    <row r="25" spans="2:17" ht="38.25" customHeight="1" x14ac:dyDescent="0.2">
      <c r="B25" s="26">
        <f t="shared" si="3"/>
        <v>7</v>
      </c>
      <c r="C25" s="25" t="s">
        <v>172</v>
      </c>
      <c r="D25" s="25" t="s">
        <v>243</v>
      </c>
      <c r="E25" s="25" t="s">
        <v>219</v>
      </c>
      <c r="F25" s="24" t="s">
        <v>161</v>
      </c>
      <c r="G25" s="23">
        <v>44256</v>
      </c>
      <c r="H25" s="23">
        <v>44561</v>
      </c>
      <c r="I25" s="22">
        <v>150000</v>
      </c>
      <c r="J25" s="22">
        <v>0</v>
      </c>
      <c r="K25" s="22">
        <v>150000</v>
      </c>
      <c r="L25" s="22">
        <f t="shared" si="0"/>
        <v>4305</v>
      </c>
      <c r="M25" s="22">
        <v>1285.2</v>
      </c>
      <c r="N25" s="22">
        <v>4098.53</v>
      </c>
      <c r="O25" s="22">
        <v>2932</v>
      </c>
      <c r="P25" s="22">
        <f t="shared" si="1"/>
        <v>12620.73</v>
      </c>
      <c r="Q25" s="21">
        <f t="shared" si="2"/>
        <v>137379.26999999999</v>
      </c>
    </row>
    <row r="26" spans="2:17" ht="38.25" customHeight="1" x14ac:dyDescent="0.2">
      <c r="B26" s="26">
        <f t="shared" si="3"/>
        <v>8</v>
      </c>
      <c r="C26" s="25" t="s">
        <v>192</v>
      </c>
      <c r="D26" s="25" t="s">
        <v>243</v>
      </c>
      <c r="E26" s="25" t="s">
        <v>8</v>
      </c>
      <c r="F26" s="24" t="s">
        <v>161</v>
      </c>
      <c r="G26" s="23">
        <v>44197</v>
      </c>
      <c r="H26" s="23">
        <v>44378</v>
      </c>
      <c r="I26" s="22">
        <v>45000</v>
      </c>
      <c r="J26" s="22">
        <v>0</v>
      </c>
      <c r="K26" s="22">
        <v>45000</v>
      </c>
      <c r="L26" s="22">
        <f t="shared" si="0"/>
        <v>1291.5</v>
      </c>
      <c r="M26" s="22">
        <v>824.48</v>
      </c>
      <c r="N26" s="22">
        <f>I26*0.0304</f>
        <v>1368</v>
      </c>
      <c r="O26" s="22">
        <v>1190.1199999999999</v>
      </c>
      <c r="P26" s="22">
        <f t="shared" si="1"/>
        <v>4674.1000000000004</v>
      </c>
      <c r="Q26" s="21">
        <f t="shared" si="2"/>
        <v>40325.9</v>
      </c>
    </row>
    <row r="27" spans="2:17" ht="38.25" customHeight="1" x14ac:dyDescent="0.2">
      <c r="B27" s="26">
        <f t="shared" si="3"/>
        <v>9</v>
      </c>
      <c r="C27" s="25" t="s">
        <v>279</v>
      </c>
      <c r="D27" s="25" t="s">
        <v>242</v>
      </c>
      <c r="E27" s="25" t="s">
        <v>280</v>
      </c>
      <c r="F27" s="24" t="s">
        <v>161</v>
      </c>
      <c r="G27" s="23">
        <v>44256</v>
      </c>
      <c r="H27" s="23">
        <v>44409</v>
      </c>
      <c r="I27" s="22">
        <v>35000</v>
      </c>
      <c r="J27" s="22">
        <v>0</v>
      </c>
      <c r="K27" s="22">
        <v>35000</v>
      </c>
      <c r="L27" s="22">
        <f t="shared" si="0"/>
        <v>1004.5</v>
      </c>
      <c r="M27" s="22">
        <v>0</v>
      </c>
      <c r="N27" s="22">
        <f>I27*0.0304</f>
        <v>1064</v>
      </c>
      <c r="O27" s="22">
        <v>100</v>
      </c>
      <c r="P27" s="22">
        <f t="shared" si="1"/>
        <v>2168.5</v>
      </c>
      <c r="Q27" s="21">
        <f t="shared" si="2"/>
        <v>32831.5</v>
      </c>
    </row>
    <row r="28" spans="2:17" ht="38.25" customHeight="1" x14ac:dyDescent="0.2">
      <c r="B28" s="26">
        <f t="shared" si="3"/>
        <v>10</v>
      </c>
      <c r="C28" s="25" t="s">
        <v>210</v>
      </c>
      <c r="D28" s="25" t="s">
        <v>242</v>
      </c>
      <c r="E28" s="25" t="s">
        <v>211</v>
      </c>
      <c r="F28" s="24" t="s">
        <v>161</v>
      </c>
      <c r="G28" s="23">
        <v>44197</v>
      </c>
      <c r="H28" s="23">
        <v>44378</v>
      </c>
      <c r="I28" s="22">
        <v>45000</v>
      </c>
      <c r="J28" s="22">
        <v>0</v>
      </c>
      <c r="K28" s="22">
        <v>45000</v>
      </c>
      <c r="L28" s="22">
        <f t="shared" si="0"/>
        <v>1291.5</v>
      </c>
      <c r="M28" s="22">
        <v>1148.33</v>
      </c>
      <c r="N28" s="22">
        <f>I28*0.0304</f>
        <v>1368</v>
      </c>
      <c r="O28" s="22">
        <v>100</v>
      </c>
      <c r="P28" s="22">
        <f t="shared" si="1"/>
        <v>3907.83</v>
      </c>
      <c r="Q28" s="21">
        <f t="shared" si="2"/>
        <v>41092.17</v>
      </c>
    </row>
    <row r="29" spans="2:17" ht="38.25" customHeight="1" x14ac:dyDescent="0.2">
      <c r="B29" s="26">
        <f t="shared" si="3"/>
        <v>11</v>
      </c>
      <c r="C29" s="25" t="s">
        <v>176</v>
      </c>
      <c r="D29" s="25" t="s">
        <v>242</v>
      </c>
      <c r="E29" s="25" t="s">
        <v>218</v>
      </c>
      <c r="F29" s="24" t="s">
        <v>161</v>
      </c>
      <c r="G29" s="23">
        <v>44197</v>
      </c>
      <c r="H29" s="23">
        <v>44378</v>
      </c>
      <c r="I29" s="22">
        <v>150000</v>
      </c>
      <c r="J29" s="22">
        <v>0</v>
      </c>
      <c r="K29" s="22">
        <v>150000</v>
      </c>
      <c r="L29" s="22">
        <f t="shared" si="0"/>
        <v>4305</v>
      </c>
      <c r="M29" s="22">
        <v>1285.2</v>
      </c>
      <c r="N29" s="22">
        <v>4098.53</v>
      </c>
      <c r="O29" s="22">
        <v>0</v>
      </c>
      <c r="P29" s="22">
        <f t="shared" si="1"/>
        <v>9688.73</v>
      </c>
      <c r="Q29" s="21">
        <f t="shared" si="2"/>
        <v>140311.26999999999</v>
      </c>
    </row>
    <row r="30" spans="2:17" ht="38.25" customHeight="1" x14ac:dyDescent="0.2">
      <c r="B30" s="26">
        <f t="shared" si="3"/>
        <v>12</v>
      </c>
      <c r="C30" s="25" t="s">
        <v>212</v>
      </c>
      <c r="D30" s="25" t="s">
        <v>242</v>
      </c>
      <c r="E30" s="25" t="s">
        <v>213</v>
      </c>
      <c r="F30" s="24" t="s">
        <v>161</v>
      </c>
      <c r="G30" s="23">
        <v>44197</v>
      </c>
      <c r="H30" s="23">
        <v>44378</v>
      </c>
      <c r="I30" s="22">
        <v>40000</v>
      </c>
      <c r="J30" s="22">
        <v>0</v>
      </c>
      <c r="K30" s="22">
        <v>40000</v>
      </c>
      <c r="L30" s="22">
        <f t="shared" si="0"/>
        <v>1148</v>
      </c>
      <c r="M30" s="22">
        <v>442.65</v>
      </c>
      <c r="N30" s="22">
        <f>I30*0.0304</f>
        <v>1216</v>
      </c>
      <c r="O30" s="22">
        <v>0</v>
      </c>
      <c r="P30" s="22">
        <f t="shared" si="1"/>
        <v>2806.65</v>
      </c>
      <c r="Q30" s="21">
        <f t="shared" si="2"/>
        <v>37193.35</v>
      </c>
    </row>
    <row r="31" spans="2:17" ht="38.25" customHeight="1" x14ac:dyDescent="0.2">
      <c r="B31" s="26">
        <f t="shared" si="3"/>
        <v>13</v>
      </c>
      <c r="C31" s="25" t="s">
        <v>151</v>
      </c>
      <c r="D31" s="25" t="s">
        <v>225</v>
      </c>
      <c r="E31" s="25" t="s">
        <v>208</v>
      </c>
      <c r="F31" s="24" t="s">
        <v>161</v>
      </c>
      <c r="G31" s="23">
        <v>44197</v>
      </c>
      <c r="H31" s="23">
        <v>44378</v>
      </c>
      <c r="I31" s="22">
        <v>150000</v>
      </c>
      <c r="J31" s="22">
        <v>0</v>
      </c>
      <c r="K31" s="22">
        <v>150000</v>
      </c>
      <c r="L31" s="22">
        <f t="shared" si="0"/>
        <v>4305</v>
      </c>
      <c r="M31" s="22">
        <v>23981.99</v>
      </c>
      <c r="N31" s="22">
        <v>4098.53</v>
      </c>
      <c r="O31" s="22">
        <v>0</v>
      </c>
      <c r="P31" s="22">
        <f t="shared" si="1"/>
        <v>32385.52</v>
      </c>
      <c r="Q31" s="21">
        <f t="shared" ref="Q31" si="4">I31-P31</f>
        <v>117614.48</v>
      </c>
    </row>
    <row r="32" spans="2:17" ht="38.25" customHeight="1" x14ac:dyDescent="0.2">
      <c r="B32" s="26">
        <f t="shared" si="3"/>
        <v>14</v>
      </c>
      <c r="C32" s="25" t="s">
        <v>177</v>
      </c>
      <c r="D32" s="25" t="s">
        <v>268</v>
      </c>
      <c r="E32" s="25" t="s">
        <v>127</v>
      </c>
      <c r="F32" s="24" t="s">
        <v>161</v>
      </c>
      <c r="G32" s="23">
        <v>44197</v>
      </c>
      <c r="H32" s="23">
        <v>44378</v>
      </c>
      <c r="I32" s="22">
        <v>40000</v>
      </c>
      <c r="J32" s="22">
        <v>0</v>
      </c>
      <c r="K32" s="22">
        <v>40000</v>
      </c>
      <c r="L32" s="22">
        <f t="shared" si="0"/>
        <v>1148</v>
      </c>
      <c r="M32" s="22">
        <v>0</v>
      </c>
      <c r="N32" s="22">
        <f>I32*0.0304</f>
        <v>1216</v>
      </c>
      <c r="O32" s="22">
        <v>1190.1199999999999</v>
      </c>
      <c r="P32" s="22">
        <f t="shared" si="1"/>
        <v>3554.12</v>
      </c>
      <c r="Q32" s="21">
        <f t="shared" ref="Q32:Q41" si="5">I32-P32</f>
        <v>36445.879999999997</v>
      </c>
    </row>
    <row r="33" spans="2:17" ht="38.25" customHeight="1" x14ac:dyDescent="0.2">
      <c r="B33" s="26">
        <f t="shared" si="3"/>
        <v>15</v>
      </c>
      <c r="C33" s="25" t="s">
        <v>174</v>
      </c>
      <c r="D33" s="25" t="s">
        <v>267</v>
      </c>
      <c r="E33" s="25" t="s">
        <v>175</v>
      </c>
      <c r="F33" s="24" t="s">
        <v>161</v>
      </c>
      <c r="G33" s="23">
        <v>44197</v>
      </c>
      <c r="H33" s="23">
        <v>44378</v>
      </c>
      <c r="I33" s="22">
        <v>35000</v>
      </c>
      <c r="J33" s="22">
        <v>0</v>
      </c>
      <c r="K33" s="22">
        <v>35000</v>
      </c>
      <c r="L33" s="22">
        <f t="shared" si="0"/>
        <v>1004.5</v>
      </c>
      <c r="M33" s="22">
        <v>0</v>
      </c>
      <c r="N33" s="22">
        <f>I33*0.0304</f>
        <v>1064</v>
      </c>
      <c r="O33" s="22">
        <v>0</v>
      </c>
      <c r="P33" s="22">
        <f t="shared" si="1"/>
        <v>2068.5</v>
      </c>
      <c r="Q33" s="21">
        <f t="shared" si="5"/>
        <v>32931.5</v>
      </c>
    </row>
    <row r="34" spans="2:17" ht="38.25" customHeight="1" x14ac:dyDescent="0.2">
      <c r="B34" s="26">
        <f t="shared" si="3"/>
        <v>16</v>
      </c>
      <c r="C34" s="25" t="s">
        <v>167</v>
      </c>
      <c r="D34" s="25" t="s">
        <v>225</v>
      </c>
      <c r="E34" s="25" t="s">
        <v>127</v>
      </c>
      <c r="F34" s="24" t="s">
        <v>161</v>
      </c>
      <c r="G34" s="23">
        <v>44197</v>
      </c>
      <c r="H34" s="23">
        <v>44378</v>
      </c>
      <c r="I34" s="22">
        <v>40000</v>
      </c>
      <c r="J34" s="22">
        <v>0</v>
      </c>
      <c r="K34" s="22">
        <v>40000</v>
      </c>
      <c r="L34" s="22">
        <f t="shared" si="0"/>
        <v>1148</v>
      </c>
      <c r="M34" s="22">
        <v>88.31</v>
      </c>
      <c r="N34" s="22">
        <f>I34*0.0304</f>
        <v>1216</v>
      </c>
      <c r="O34" s="22">
        <v>0</v>
      </c>
      <c r="P34" s="22">
        <f t="shared" si="1"/>
        <v>2452.31</v>
      </c>
      <c r="Q34" s="21">
        <f t="shared" si="5"/>
        <v>37547.69</v>
      </c>
    </row>
    <row r="35" spans="2:17" ht="38.25" customHeight="1" x14ac:dyDescent="0.2">
      <c r="B35" s="26">
        <f t="shared" si="3"/>
        <v>17</v>
      </c>
      <c r="C35" s="25" t="s">
        <v>163</v>
      </c>
      <c r="D35" s="25" t="s">
        <v>264</v>
      </c>
      <c r="E35" s="25" t="s">
        <v>221</v>
      </c>
      <c r="F35" s="24" t="s">
        <v>161</v>
      </c>
      <c r="G35" s="23">
        <v>44197</v>
      </c>
      <c r="H35" s="23">
        <v>44378</v>
      </c>
      <c r="I35" s="22">
        <v>150000</v>
      </c>
      <c r="J35" s="22">
        <v>0</v>
      </c>
      <c r="K35" s="22">
        <v>150000</v>
      </c>
      <c r="L35" s="22">
        <f t="shared" si="0"/>
        <v>4305</v>
      </c>
      <c r="M35" s="22">
        <v>23981.99</v>
      </c>
      <c r="N35" s="22">
        <v>4098.53</v>
      </c>
      <c r="O35" s="22">
        <v>0</v>
      </c>
      <c r="P35" s="22">
        <f t="shared" si="1"/>
        <v>32385.52</v>
      </c>
      <c r="Q35" s="21">
        <f t="shared" si="5"/>
        <v>117614.48</v>
      </c>
    </row>
    <row r="36" spans="2:17" ht="38.25" customHeight="1" x14ac:dyDescent="0.2">
      <c r="B36" s="26">
        <f t="shared" si="3"/>
        <v>18</v>
      </c>
      <c r="C36" s="25" t="s">
        <v>277</v>
      </c>
      <c r="D36" s="25" t="s">
        <v>264</v>
      </c>
      <c r="E36" s="25" t="s">
        <v>278</v>
      </c>
      <c r="F36" s="24" t="s">
        <v>161</v>
      </c>
      <c r="G36" s="23">
        <v>44256</v>
      </c>
      <c r="H36" s="23">
        <v>44409</v>
      </c>
      <c r="I36" s="22">
        <v>45000</v>
      </c>
      <c r="J36" s="22">
        <v>0</v>
      </c>
      <c r="K36" s="22">
        <v>45000</v>
      </c>
      <c r="L36" s="22">
        <f t="shared" si="0"/>
        <v>1291.5</v>
      </c>
      <c r="M36" s="22">
        <v>969.81</v>
      </c>
      <c r="N36" s="22">
        <f>I36*0.0304</f>
        <v>1368</v>
      </c>
      <c r="O36" s="22">
        <v>1190.1199999999999</v>
      </c>
      <c r="P36" s="22">
        <f t="shared" si="1"/>
        <v>4819.43</v>
      </c>
      <c r="Q36" s="21">
        <f t="shared" si="5"/>
        <v>40180.57</v>
      </c>
    </row>
    <row r="37" spans="2:17" ht="38.25" customHeight="1" x14ac:dyDescent="0.2">
      <c r="B37" s="26">
        <f t="shared" si="3"/>
        <v>19</v>
      </c>
      <c r="C37" s="25" t="s">
        <v>168</v>
      </c>
      <c r="D37" s="25" t="s">
        <v>264</v>
      </c>
      <c r="E37" s="25" t="s">
        <v>169</v>
      </c>
      <c r="F37" s="24" t="s">
        <v>161</v>
      </c>
      <c r="G37" s="23">
        <v>44197</v>
      </c>
      <c r="H37" s="23">
        <v>44378</v>
      </c>
      <c r="I37" s="22">
        <v>45000</v>
      </c>
      <c r="J37" s="22">
        <v>0</v>
      </c>
      <c r="K37" s="22">
        <v>45000</v>
      </c>
      <c r="L37" s="22">
        <f t="shared" si="0"/>
        <v>1291.5</v>
      </c>
      <c r="M37" s="22">
        <v>1148.33</v>
      </c>
      <c r="N37" s="22">
        <f>I37*0.0304</f>
        <v>1368</v>
      </c>
      <c r="O37" s="22">
        <v>0</v>
      </c>
      <c r="P37" s="22">
        <f t="shared" si="1"/>
        <v>3807.83</v>
      </c>
      <c r="Q37" s="21">
        <f t="shared" si="5"/>
        <v>41192.17</v>
      </c>
    </row>
    <row r="38" spans="2:17" ht="38.25" customHeight="1" x14ac:dyDescent="0.2">
      <c r="B38" s="26">
        <f t="shared" si="3"/>
        <v>20</v>
      </c>
      <c r="C38" s="25" t="s">
        <v>155</v>
      </c>
      <c r="D38" s="25" t="s">
        <v>266</v>
      </c>
      <c r="E38" s="25" t="s">
        <v>207</v>
      </c>
      <c r="F38" s="24" t="s">
        <v>161</v>
      </c>
      <c r="G38" s="23">
        <v>44197</v>
      </c>
      <c r="H38" s="23">
        <v>44378</v>
      </c>
      <c r="I38" s="22">
        <v>150000</v>
      </c>
      <c r="J38" s="22">
        <v>0</v>
      </c>
      <c r="K38" s="22">
        <v>150000</v>
      </c>
      <c r="L38" s="22">
        <f t="shared" ref="L38" si="6">I38*0.0287</f>
        <v>4305</v>
      </c>
      <c r="M38" s="22">
        <v>8043.91</v>
      </c>
      <c r="N38" s="22">
        <v>4098.53</v>
      </c>
      <c r="O38" s="22">
        <v>0</v>
      </c>
      <c r="P38" s="22">
        <f t="shared" ref="P38" si="7">L38+M38+N38+O38</f>
        <v>16447.439999999999</v>
      </c>
      <c r="Q38" s="21">
        <f t="shared" si="5"/>
        <v>133552.56</v>
      </c>
    </row>
    <row r="39" spans="2:17" ht="38.25" customHeight="1" x14ac:dyDescent="0.2">
      <c r="B39" s="26">
        <f t="shared" si="3"/>
        <v>21</v>
      </c>
      <c r="C39" s="25" t="s">
        <v>193</v>
      </c>
      <c r="D39" s="25" t="s">
        <v>223</v>
      </c>
      <c r="E39" s="25" t="s">
        <v>194</v>
      </c>
      <c r="F39" s="24" t="s">
        <v>161</v>
      </c>
      <c r="G39" s="23">
        <v>44197</v>
      </c>
      <c r="H39" s="23">
        <v>44378</v>
      </c>
      <c r="I39" s="22">
        <v>45000</v>
      </c>
      <c r="J39" s="22">
        <v>0</v>
      </c>
      <c r="K39" s="22">
        <v>45000</v>
      </c>
      <c r="L39" s="22">
        <f t="shared" ref="L39:L40" si="8">I39*0.0287</f>
        <v>1291.5</v>
      </c>
      <c r="M39" s="22">
        <v>1148.33</v>
      </c>
      <c r="N39" s="22">
        <f>I39*0.0304</f>
        <v>1368</v>
      </c>
      <c r="O39" s="22">
        <v>0</v>
      </c>
      <c r="P39" s="22">
        <f>L39+M39+N39+O39</f>
        <v>3807.83</v>
      </c>
      <c r="Q39" s="21">
        <f t="shared" si="5"/>
        <v>41192.17</v>
      </c>
    </row>
    <row r="40" spans="2:17" ht="38.25" customHeight="1" x14ac:dyDescent="0.2">
      <c r="B40" s="26">
        <f t="shared" si="3"/>
        <v>22</v>
      </c>
      <c r="C40" s="25" t="s">
        <v>288</v>
      </c>
      <c r="D40" s="25" t="s">
        <v>223</v>
      </c>
      <c r="E40" s="25" t="s">
        <v>289</v>
      </c>
      <c r="F40" s="24" t="s">
        <v>161</v>
      </c>
      <c r="G40" s="23">
        <v>44256</v>
      </c>
      <c r="H40" s="23">
        <v>44440</v>
      </c>
      <c r="I40" s="22">
        <v>45000</v>
      </c>
      <c r="J40" s="22">
        <v>0</v>
      </c>
      <c r="K40" s="22">
        <v>45000</v>
      </c>
      <c r="L40" s="22">
        <f t="shared" si="8"/>
        <v>1291.5</v>
      </c>
      <c r="M40" s="22">
        <v>1148.33</v>
      </c>
      <c r="N40" s="22">
        <f>I40*0.0304</f>
        <v>1368</v>
      </c>
      <c r="O40" s="22">
        <v>0</v>
      </c>
      <c r="P40" s="22">
        <f>L40+M40+N40+O40</f>
        <v>3807.83</v>
      </c>
      <c r="Q40" s="21">
        <f t="shared" si="5"/>
        <v>41192.17</v>
      </c>
    </row>
    <row r="41" spans="2:17" ht="38.25" customHeight="1" x14ac:dyDescent="0.2">
      <c r="B41" s="26">
        <f t="shared" si="3"/>
        <v>23</v>
      </c>
      <c r="C41" s="25" t="s">
        <v>196</v>
      </c>
      <c r="D41" s="25" t="s">
        <v>228</v>
      </c>
      <c r="E41" s="25" t="s">
        <v>143</v>
      </c>
      <c r="F41" s="24" t="s">
        <v>161</v>
      </c>
      <c r="G41" s="23">
        <v>44197</v>
      </c>
      <c r="H41" s="23">
        <v>44378</v>
      </c>
      <c r="I41" s="22">
        <v>70000</v>
      </c>
      <c r="J41" s="22">
        <v>0</v>
      </c>
      <c r="K41" s="22">
        <v>70000</v>
      </c>
      <c r="L41" s="22">
        <f>I41*0.0287</f>
        <v>2009</v>
      </c>
      <c r="M41" s="22">
        <v>5368.48</v>
      </c>
      <c r="N41" s="22">
        <f>K41*0.0304</f>
        <v>2128</v>
      </c>
      <c r="O41" s="22">
        <v>0</v>
      </c>
      <c r="P41" s="22">
        <f>L41+M41+N41+O41</f>
        <v>9505.48</v>
      </c>
      <c r="Q41" s="21">
        <f t="shared" si="5"/>
        <v>60494.520000000004</v>
      </c>
    </row>
    <row r="42" spans="2:17" ht="38.25" customHeight="1" x14ac:dyDescent="0.2">
      <c r="B42" s="26">
        <f t="shared" si="3"/>
        <v>24</v>
      </c>
      <c r="C42" s="25" t="s">
        <v>166</v>
      </c>
      <c r="D42" s="25" t="s">
        <v>270</v>
      </c>
      <c r="E42" s="25" t="s">
        <v>222</v>
      </c>
      <c r="F42" s="24" t="s">
        <v>161</v>
      </c>
      <c r="G42" s="23">
        <v>44197</v>
      </c>
      <c r="H42" s="23">
        <v>44378</v>
      </c>
      <c r="I42" s="22">
        <v>120000</v>
      </c>
      <c r="J42" s="22">
        <v>0</v>
      </c>
      <c r="K42" s="22">
        <v>120000</v>
      </c>
      <c r="L42" s="22">
        <f t="shared" ref="L42" si="9">I42*0.0287</f>
        <v>3444</v>
      </c>
      <c r="M42" s="22">
        <v>15485.59</v>
      </c>
      <c r="N42" s="22">
        <f>I42*0.0304</f>
        <v>3648</v>
      </c>
      <c r="O42" s="22">
        <v>100</v>
      </c>
      <c r="P42" s="22">
        <f t="shared" ref="P42" si="10">L42+M42+N42+O42</f>
        <v>22677.59</v>
      </c>
      <c r="Q42" s="21">
        <f t="shared" ref="Q42" si="11">I42-P42</f>
        <v>97322.41</v>
      </c>
    </row>
    <row r="43" spans="2:17" ht="37.5" customHeight="1" x14ac:dyDescent="0.2">
      <c r="B43" s="26">
        <f t="shared" si="3"/>
        <v>25</v>
      </c>
      <c r="C43" s="25" t="s">
        <v>214</v>
      </c>
      <c r="D43" s="25" t="s">
        <v>269</v>
      </c>
      <c r="E43" s="25" t="s">
        <v>224</v>
      </c>
      <c r="F43" s="24" t="s">
        <v>161</v>
      </c>
      <c r="G43" s="23">
        <v>44197</v>
      </c>
      <c r="H43" s="23">
        <v>44378</v>
      </c>
      <c r="I43" s="22">
        <v>150000</v>
      </c>
      <c r="J43" s="22">
        <v>0</v>
      </c>
      <c r="K43" s="22">
        <v>150000</v>
      </c>
      <c r="L43" s="22">
        <f t="shared" ref="L43:L52" si="12">I43*0.0287</f>
        <v>4305</v>
      </c>
      <c r="M43" s="22">
        <v>23981.99</v>
      </c>
      <c r="N43" s="22">
        <v>4098.53</v>
      </c>
      <c r="O43" s="22">
        <v>0</v>
      </c>
      <c r="P43" s="22">
        <f t="shared" ref="P43:P51" si="13">L43+M43+N43+O43</f>
        <v>32385.52</v>
      </c>
      <c r="Q43" s="21">
        <f t="shared" ref="Q43:Q51" si="14">I43-P43</f>
        <v>117614.48</v>
      </c>
    </row>
    <row r="44" spans="2:17" ht="38.25" customHeight="1" x14ac:dyDescent="0.2">
      <c r="B44" s="26">
        <f t="shared" si="3"/>
        <v>26</v>
      </c>
      <c r="C44" s="25" t="s">
        <v>164</v>
      </c>
      <c r="D44" s="25" t="s">
        <v>269</v>
      </c>
      <c r="E44" s="25" t="s">
        <v>271</v>
      </c>
      <c r="F44" s="24" t="s">
        <v>161</v>
      </c>
      <c r="G44" s="23">
        <v>44197</v>
      </c>
      <c r="H44" s="23">
        <v>44378</v>
      </c>
      <c r="I44" s="22">
        <v>45000</v>
      </c>
      <c r="J44" s="22">
        <v>0</v>
      </c>
      <c r="K44" s="22">
        <v>45000</v>
      </c>
      <c r="L44" s="22">
        <f t="shared" si="12"/>
        <v>1291.5</v>
      </c>
      <c r="M44" s="22">
        <v>1148.33</v>
      </c>
      <c r="N44" s="22">
        <f>I44*0.0304</f>
        <v>1368</v>
      </c>
      <c r="O44" s="22">
        <v>100</v>
      </c>
      <c r="P44" s="22">
        <f t="shared" si="13"/>
        <v>3907.83</v>
      </c>
      <c r="Q44" s="21">
        <f t="shared" si="14"/>
        <v>41092.17</v>
      </c>
    </row>
    <row r="45" spans="2:17" ht="38.25" customHeight="1" x14ac:dyDescent="0.2">
      <c r="B45" s="26">
        <f t="shared" si="3"/>
        <v>27</v>
      </c>
      <c r="C45" s="25" t="s">
        <v>197</v>
      </c>
      <c r="D45" s="25" t="s">
        <v>269</v>
      </c>
      <c r="E45" s="25" t="s">
        <v>271</v>
      </c>
      <c r="F45" s="24" t="s">
        <v>161</v>
      </c>
      <c r="G45" s="23">
        <v>44197</v>
      </c>
      <c r="H45" s="23">
        <v>44378</v>
      </c>
      <c r="I45" s="22">
        <v>45000</v>
      </c>
      <c r="J45" s="22">
        <v>0</v>
      </c>
      <c r="K45" s="22">
        <v>45000</v>
      </c>
      <c r="L45" s="22">
        <f t="shared" si="12"/>
        <v>1291.5</v>
      </c>
      <c r="M45" s="22">
        <v>1148.33</v>
      </c>
      <c r="N45" s="22">
        <f>K45*0.0304</f>
        <v>1368</v>
      </c>
      <c r="O45" s="22">
        <v>0</v>
      </c>
      <c r="P45" s="22">
        <f t="shared" si="13"/>
        <v>3807.83</v>
      </c>
      <c r="Q45" s="21">
        <f t="shared" si="14"/>
        <v>41192.17</v>
      </c>
    </row>
    <row r="46" spans="2:17" ht="38.25" customHeight="1" x14ac:dyDescent="0.2">
      <c r="B46" s="26">
        <f t="shared" si="3"/>
        <v>28</v>
      </c>
      <c r="C46" s="25" t="s">
        <v>216</v>
      </c>
      <c r="D46" s="25" t="s">
        <v>269</v>
      </c>
      <c r="E46" s="25" t="s">
        <v>271</v>
      </c>
      <c r="F46" s="24" t="s">
        <v>161</v>
      </c>
      <c r="G46" s="23">
        <v>44197</v>
      </c>
      <c r="H46" s="23">
        <v>44378</v>
      </c>
      <c r="I46" s="22">
        <v>45000</v>
      </c>
      <c r="J46" s="22">
        <v>0</v>
      </c>
      <c r="K46" s="22">
        <v>45000</v>
      </c>
      <c r="L46" s="22">
        <f t="shared" si="12"/>
        <v>1291.5</v>
      </c>
      <c r="M46" s="22">
        <v>1148.33</v>
      </c>
      <c r="N46" s="22">
        <f>K46*0.0304</f>
        <v>1368</v>
      </c>
      <c r="O46" s="22">
        <v>100</v>
      </c>
      <c r="P46" s="22">
        <f t="shared" si="13"/>
        <v>3907.83</v>
      </c>
      <c r="Q46" s="21">
        <f t="shared" si="14"/>
        <v>41092.17</v>
      </c>
    </row>
    <row r="47" spans="2:17" ht="38.25" customHeight="1" x14ac:dyDescent="0.2">
      <c r="B47" s="26">
        <f t="shared" si="3"/>
        <v>29</v>
      </c>
      <c r="C47" s="25" t="s">
        <v>281</v>
      </c>
      <c r="D47" s="25" t="s">
        <v>269</v>
      </c>
      <c r="E47" s="25" t="s">
        <v>271</v>
      </c>
      <c r="F47" s="24" t="s">
        <v>161</v>
      </c>
      <c r="G47" s="23">
        <v>44256</v>
      </c>
      <c r="H47" s="23">
        <v>44409</v>
      </c>
      <c r="I47" s="22">
        <v>45000</v>
      </c>
      <c r="J47" s="22">
        <v>0</v>
      </c>
      <c r="K47" s="22">
        <v>45000</v>
      </c>
      <c r="L47" s="22">
        <f t="shared" si="12"/>
        <v>1291.5</v>
      </c>
      <c r="M47" s="22">
        <v>1148.33</v>
      </c>
      <c r="N47" s="22">
        <f>K47*0.0304</f>
        <v>1368</v>
      </c>
      <c r="O47" s="22">
        <v>100</v>
      </c>
      <c r="P47" s="22">
        <f t="shared" si="13"/>
        <v>3907.83</v>
      </c>
      <c r="Q47" s="21">
        <f t="shared" si="14"/>
        <v>41092.17</v>
      </c>
    </row>
    <row r="48" spans="2:17" ht="38.25" customHeight="1" x14ac:dyDescent="0.2">
      <c r="B48" s="26">
        <f t="shared" si="3"/>
        <v>30</v>
      </c>
      <c r="C48" s="25" t="s">
        <v>282</v>
      </c>
      <c r="D48" s="25" t="s">
        <v>269</v>
      </c>
      <c r="E48" s="25" t="s">
        <v>271</v>
      </c>
      <c r="F48" s="24" t="s">
        <v>161</v>
      </c>
      <c r="G48" s="23">
        <v>44256</v>
      </c>
      <c r="H48" s="23">
        <v>44409</v>
      </c>
      <c r="I48" s="22">
        <v>45000</v>
      </c>
      <c r="J48" s="22">
        <v>0</v>
      </c>
      <c r="K48" s="22">
        <v>45000</v>
      </c>
      <c r="L48" s="22">
        <f t="shared" si="12"/>
        <v>1291.5</v>
      </c>
      <c r="M48" s="22">
        <v>1148.33</v>
      </c>
      <c r="N48" s="22">
        <f>K48*0.0304</f>
        <v>1368</v>
      </c>
      <c r="O48" s="22">
        <v>100</v>
      </c>
      <c r="P48" s="22">
        <f t="shared" si="13"/>
        <v>3907.83</v>
      </c>
      <c r="Q48" s="21">
        <f t="shared" si="14"/>
        <v>41092.17</v>
      </c>
    </row>
    <row r="49" spans="2:17" ht="38.25" customHeight="1" x14ac:dyDescent="0.2">
      <c r="B49" s="26">
        <f t="shared" si="3"/>
        <v>31</v>
      </c>
      <c r="C49" s="25" t="s">
        <v>200</v>
      </c>
      <c r="D49" s="25" t="s">
        <v>240</v>
      </c>
      <c r="E49" s="25" t="s">
        <v>199</v>
      </c>
      <c r="F49" s="24" t="s">
        <v>161</v>
      </c>
      <c r="G49" s="23">
        <v>44197</v>
      </c>
      <c r="H49" s="23">
        <v>44378</v>
      </c>
      <c r="I49" s="22">
        <v>45000</v>
      </c>
      <c r="J49" s="22">
        <v>0</v>
      </c>
      <c r="K49" s="22">
        <v>45000</v>
      </c>
      <c r="L49" s="22">
        <f t="shared" si="12"/>
        <v>1291.5</v>
      </c>
      <c r="M49" s="22">
        <v>1148.33</v>
      </c>
      <c r="N49" s="22">
        <f>K49*0.0304</f>
        <v>1368</v>
      </c>
      <c r="O49" s="22">
        <v>2200</v>
      </c>
      <c r="P49" s="22">
        <f t="shared" si="13"/>
        <v>6007.83</v>
      </c>
      <c r="Q49" s="21">
        <f t="shared" si="14"/>
        <v>38992.17</v>
      </c>
    </row>
    <row r="50" spans="2:17" ht="38.25" customHeight="1" x14ac:dyDescent="0.2">
      <c r="B50" s="26">
        <f t="shared" si="3"/>
        <v>32</v>
      </c>
      <c r="C50" s="25" t="s">
        <v>198</v>
      </c>
      <c r="D50" s="25" t="s">
        <v>240</v>
      </c>
      <c r="E50" s="25" t="s">
        <v>199</v>
      </c>
      <c r="F50" s="24" t="s">
        <v>161</v>
      </c>
      <c r="G50" s="23">
        <v>44197</v>
      </c>
      <c r="H50" s="23">
        <v>44378</v>
      </c>
      <c r="I50" s="22">
        <v>45000</v>
      </c>
      <c r="J50" s="22">
        <v>0</v>
      </c>
      <c r="K50" s="22">
        <v>45000</v>
      </c>
      <c r="L50" s="22">
        <f t="shared" si="12"/>
        <v>1291.5</v>
      </c>
      <c r="M50" s="22">
        <v>1148.33</v>
      </c>
      <c r="N50" s="22">
        <f t="shared" ref="N50" si="15">K50*0.0304</f>
        <v>1368</v>
      </c>
      <c r="O50" s="22">
        <v>3200</v>
      </c>
      <c r="P50" s="22">
        <f t="shared" si="13"/>
        <v>7007.83</v>
      </c>
      <c r="Q50" s="21">
        <f t="shared" si="14"/>
        <v>37992.17</v>
      </c>
    </row>
    <row r="51" spans="2:17" ht="38.25" customHeight="1" x14ac:dyDescent="0.2">
      <c r="B51" s="26">
        <f t="shared" si="3"/>
        <v>33</v>
      </c>
      <c r="C51" s="25" t="s">
        <v>180</v>
      </c>
      <c r="D51" s="25" t="s">
        <v>240</v>
      </c>
      <c r="E51" s="25" t="s">
        <v>181</v>
      </c>
      <c r="F51" s="24" t="s">
        <v>161</v>
      </c>
      <c r="G51" s="23">
        <v>44197</v>
      </c>
      <c r="H51" s="23">
        <v>44378</v>
      </c>
      <c r="I51" s="22">
        <v>110000</v>
      </c>
      <c r="J51" s="22">
        <v>0</v>
      </c>
      <c r="K51" s="22">
        <v>110000</v>
      </c>
      <c r="L51" s="22">
        <f t="shared" si="12"/>
        <v>3157</v>
      </c>
      <c r="M51" s="22">
        <v>0</v>
      </c>
      <c r="N51" s="22">
        <f>I51*0.0304</f>
        <v>3344</v>
      </c>
      <c r="O51" s="22">
        <v>5200</v>
      </c>
      <c r="P51" s="22">
        <f t="shared" si="13"/>
        <v>11701</v>
      </c>
      <c r="Q51" s="21">
        <f t="shared" si="14"/>
        <v>98299</v>
      </c>
    </row>
    <row r="52" spans="2:17" ht="38.25" customHeight="1" x14ac:dyDescent="0.2">
      <c r="B52" s="26">
        <f t="shared" si="3"/>
        <v>34</v>
      </c>
      <c r="C52" s="25" t="s">
        <v>183</v>
      </c>
      <c r="D52" s="25" t="s">
        <v>240</v>
      </c>
      <c r="E52" s="25" t="s">
        <v>215</v>
      </c>
      <c r="F52" s="24" t="s">
        <v>161</v>
      </c>
      <c r="G52" s="23">
        <v>44197</v>
      </c>
      <c r="H52" s="23">
        <v>44378</v>
      </c>
      <c r="I52" s="22">
        <v>150000</v>
      </c>
      <c r="J52" s="22">
        <v>0</v>
      </c>
      <c r="K52" s="22">
        <v>150000</v>
      </c>
      <c r="L52" s="22">
        <f t="shared" si="12"/>
        <v>4305</v>
      </c>
      <c r="M52" s="22">
        <v>0</v>
      </c>
      <c r="N52" s="22">
        <v>4098.53</v>
      </c>
      <c r="O52" s="22">
        <v>0</v>
      </c>
      <c r="P52" s="22">
        <f t="shared" ref="P52" si="16">L52+M52+N52+O52</f>
        <v>8403.5299999999988</v>
      </c>
      <c r="Q52" s="21">
        <f t="shared" ref="Q52" si="17">I52-P52</f>
        <v>141596.47</v>
      </c>
    </row>
    <row r="53" spans="2:17" ht="38.25" customHeight="1" thickBot="1" x14ac:dyDescent="0.25">
      <c r="B53" s="68">
        <f t="shared" si="3"/>
        <v>35</v>
      </c>
      <c r="C53" s="38" t="s">
        <v>178</v>
      </c>
      <c r="D53" s="38" t="s">
        <v>240</v>
      </c>
      <c r="E53" s="38" t="s">
        <v>179</v>
      </c>
      <c r="F53" s="69" t="s">
        <v>161</v>
      </c>
      <c r="G53" s="42">
        <v>44197</v>
      </c>
      <c r="H53" s="42">
        <v>44378</v>
      </c>
      <c r="I53" s="43">
        <v>45000</v>
      </c>
      <c r="J53" s="43">
        <v>0</v>
      </c>
      <c r="K53" s="43">
        <v>45000</v>
      </c>
      <c r="L53" s="43">
        <f t="shared" ref="L53" si="18">I53*0.0287</f>
        <v>1291.5</v>
      </c>
      <c r="M53" s="43">
        <v>319.14</v>
      </c>
      <c r="N53" s="43">
        <f t="shared" ref="N53" si="19">I53*0.0304</f>
        <v>1368</v>
      </c>
      <c r="O53" s="43">
        <v>100</v>
      </c>
      <c r="P53" s="43">
        <f t="shared" ref="P53" si="20">L53+M53+N53+O53</f>
        <v>3078.64</v>
      </c>
      <c r="Q53" s="44">
        <f t="shared" ref="Q53" si="21">I53-P53</f>
        <v>41921.360000000001</v>
      </c>
    </row>
    <row r="54" spans="2:17" ht="25.5" customHeight="1" thickBot="1" x14ac:dyDescent="0.25">
      <c r="B54" s="93" t="s">
        <v>79</v>
      </c>
      <c r="C54" s="94"/>
      <c r="D54" s="94"/>
      <c r="E54" s="94"/>
      <c r="F54" s="94"/>
      <c r="G54" s="94"/>
      <c r="H54" s="94"/>
      <c r="I54" s="70">
        <f>SUM(I19:I53)</f>
        <v>2725000</v>
      </c>
      <c r="J54" s="70">
        <f t="shared" ref="J54:Q54" si="22">SUM(J19:J53)</f>
        <v>0</v>
      </c>
      <c r="K54" s="70">
        <f t="shared" si="22"/>
        <v>2725000</v>
      </c>
      <c r="L54" s="70">
        <f t="shared" si="22"/>
        <v>78207.5</v>
      </c>
      <c r="M54" s="70">
        <f t="shared" si="22"/>
        <v>158485.27999999994</v>
      </c>
      <c r="N54" s="70">
        <f t="shared" si="22"/>
        <v>78686.76999999999</v>
      </c>
      <c r="O54" s="70">
        <f t="shared" si="22"/>
        <v>20651.599999999999</v>
      </c>
      <c r="P54" s="70">
        <f t="shared" si="22"/>
        <v>336031.15</v>
      </c>
      <c r="Q54" s="71">
        <f t="shared" si="22"/>
        <v>2388968.8499999992</v>
      </c>
    </row>
  </sheetData>
  <mergeCells count="5">
    <mergeCell ref="B54:H54"/>
    <mergeCell ref="B14:Q14"/>
    <mergeCell ref="B13:Q13"/>
    <mergeCell ref="B12:Q12"/>
    <mergeCell ref="B16:Q16"/>
  </mergeCells>
  <pageMargins left="0.25" right="0.25" top="0.75" bottom="0.75" header="0.3" footer="0.3"/>
  <pageSetup paperSize="9" scale="5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5E32-2226-46C0-A01E-BF77A5DD0E99}">
  <sheetPr>
    <pageSetUpPr fitToPage="1"/>
  </sheetPr>
  <dimension ref="B1:Q14"/>
  <sheetViews>
    <sheetView tabSelected="1" topLeftCell="A2" zoomScale="90" zoomScaleNormal="90" workbookViewId="0">
      <selection activeCell="B6" sqref="B6:O6"/>
    </sheetView>
  </sheetViews>
  <sheetFormatPr baseColWidth="10" defaultRowHeight="12.75" x14ac:dyDescent="0.2"/>
  <cols>
    <col min="1" max="1" width="1.5703125" customWidth="1"/>
    <col min="2" max="2" width="4.85546875" bestFit="1" customWidth="1"/>
    <col min="3" max="3" width="24.140625" customWidth="1"/>
    <col min="4" max="4" width="33.5703125" customWidth="1"/>
    <col min="5" max="5" width="29.28515625" customWidth="1"/>
    <col min="6" max="6" width="27.28515625" customWidth="1"/>
    <col min="7" max="7" width="13.42578125" bestFit="1" customWidth="1"/>
    <col min="8" max="8" width="9.85546875" bestFit="1" customWidth="1"/>
    <col min="9" max="9" width="13.42578125" bestFit="1" customWidth="1"/>
    <col min="10" max="10" width="8" bestFit="1" customWidth="1"/>
    <col min="11" max="11" width="12.28515625" bestFit="1" customWidth="1"/>
    <col min="12" max="12" width="8" bestFit="1" customWidth="1"/>
    <col min="13" max="13" width="11.28515625" bestFit="1" customWidth="1"/>
    <col min="14" max="14" width="11" bestFit="1" customWidth="1"/>
    <col min="15" max="15" width="10.140625" customWidth="1"/>
  </cols>
  <sheetData>
    <row r="1" spans="2:17" ht="37.5" customHeight="1" x14ac:dyDescent="0.2">
      <c r="B1" s="35"/>
      <c r="F1" s="4"/>
    </row>
    <row r="2" spans="2:17" ht="37.5" customHeight="1" x14ac:dyDescent="0.2">
      <c r="B2" s="35"/>
      <c r="F2" s="4"/>
    </row>
    <row r="3" spans="2:17" ht="37.5" customHeight="1" x14ac:dyDescent="0.2">
      <c r="B3" s="35"/>
      <c r="F3" s="4"/>
    </row>
    <row r="4" spans="2:17" ht="19.5" customHeight="1" x14ac:dyDescent="0.2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2:17" ht="26.25" customHeight="1" x14ac:dyDescent="0.25">
      <c r="B5" s="90" t="s">
        <v>65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2:17" ht="20.25" customHeight="1" x14ac:dyDescent="0.25">
      <c r="B6" s="89" t="s">
        <v>298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</row>
    <row r="7" spans="2:17" ht="11.25" customHeight="1" x14ac:dyDescent="0.2">
      <c r="B7" s="35"/>
      <c r="C7" s="1"/>
      <c r="D7" s="1"/>
      <c r="F7" s="5"/>
      <c r="G7" s="1"/>
      <c r="H7" s="1"/>
      <c r="I7" s="1"/>
      <c r="K7" s="1"/>
      <c r="M7" s="1"/>
      <c r="N7" s="1"/>
    </row>
    <row r="8" spans="2:17" s="9" customFormat="1" ht="18" customHeight="1" x14ac:dyDescent="0.2">
      <c r="B8" s="88" t="s">
        <v>283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</row>
    <row r="9" spans="2:17" ht="10.5" customHeight="1" thickBot="1" x14ac:dyDescent="0.25">
      <c r="B9" s="35"/>
      <c r="C9" s="1"/>
      <c r="D9" s="1"/>
      <c r="F9" s="5"/>
      <c r="G9" s="1"/>
      <c r="H9" s="1"/>
      <c r="I9" s="1"/>
      <c r="K9" s="1"/>
      <c r="M9" s="1"/>
      <c r="N9" s="1"/>
    </row>
    <row r="10" spans="2:17" s="10" customFormat="1" ht="29.25" customHeight="1" x14ac:dyDescent="0.25">
      <c r="B10" s="58" t="s">
        <v>58</v>
      </c>
      <c r="C10" s="59" t="s">
        <v>52</v>
      </c>
      <c r="D10" s="59" t="s">
        <v>227</v>
      </c>
      <c r="E10" s="59" t="s">
        <v>53</v>
      </c>
      <c r="F10" s="59" t="s">
        <v>54</v>
      </c>
      <c r="G10" s="60" t="s">
        <v>189</v>
      </c>
      <c r="H10" s="60" t="s">
        <v>0</v>
      </c>
      <c r="I10" s="60" t="s">
        <v>1</v>
      </c>
      <c r="J10" s="60" t="s">
        <v>2</v>
      </c>
      <c r="K10" s="60" t="s">
        <v>3</v>
      </c>
      <c r="L10" s="60" t="s">
        <v>4</v>
      </c>
      <c r="M10" s="60" t="s">
        <v>5</v>
      </c>
      <c r="N10" s="60" t="s">
        <v>6</v>
      </c>
      <c r="O10" s="61" t="s">
        <v>188</v>
      </c>
    </row>
    <row r="11" spans="2:17" s="10" customFormat="1" ht="29.25" customHeight="1" x14ac:dyDescent="0.2">
      <c r="B11" s="48">
        <v>1</v>
      </c>
      <c r="C11" s="25" t="s">
        <v>205</v>
      </c>
      <c r="D11" s="25" t="s">
        <v>239</v>
      </c>
      <c r="E11" s="25" t="s">
        <v>261</v>
      </c>
      <c r="F11" s="25" t="s">
        <v>56</v>
      </c>
      <c r="G11" s="45">
        <v>50000</v>
      </c>
      <c r="H11" s="45">
        <v>0</v>
      </c>
      <c r="I11" s="45">
        <v>50000</v>
      </c>
      <c r="J11" s="45">
        <v>0</v>
      </c>
      <c r="K11" s="45">
        <v>10871.11</v>
      </c>
      <c r="L11" s="45">
        <v>0</v>
      </c>
      <c r="M11" s="45">
        <v>0</v>
      </c>
      <c r="N11" s="45">
        <f>J11+K11+L11+M11</f>
        <v>10871.11</v>
      </c>
      <c r="O11" s="47">
        <f>I11-N11</f>
        <v>39128.89</v>
      </c>
    </row>
    <row r="12" spans="2:17" ht="24" x14ac:dyDescent="0.2">
      <c r="B12" s="48">
        <v>2</v>
      </c>
      <c r="C12" s="25" t="s">
        <v>148</v>
      </c>
      <c r="D12" s="25" t="s">
        <v>239</v>
      </c>
      <c r="E12" s="25" t="s">
        <v>260</v>
      </c>
      <c r="F12" s="25" t="s">
        <v>56</v>
      </c>
      <c r="G12" s="45">
        <v>105000</v>
      </c>
      <c r="H12" s="46">
        <v>0</v>
      </c>
      <c r="I12" s="45">
        <v>105000</v>
      </c>
      <c r="J12" s="45">
        <v>0</v>
      </c>
      <c r="K12" s="45">
        <v>1890.24</v>
      </c>
      <c r="L12" s="45">
        <v>0</v>
      </c>
      <c r="M12" s="45">
        <v>0</v>
      </c>
      <c r="N12" s="45">
        <f t="shared" ref="N12:N13" si="0">J12+K12+L12+M12</f>
        <v>1890.24</v>
      </c>
      <c r="O12" s="47">
        <f t="shared" ref="O12:O13" si="1">I12-N12</f>
        <v>103109.75999999999</v>
      </c>
    </row>
    <row r="13" spans="2:17" ht="22.5" customHeight="1" x14ac:dyDescent="0.2">
      <c r="B13" s="48">
        <v>3</v>
      </c>
      <c r="C13" s="25" t="s">
        <v>50</v>
      </c>
      <c r="D13" s="25" t="s">
        <v>238</v>
      </c>
      <c r="E13" s="25" t="s">
        <v>74</v>
      </c>
      <c r="F13" s="25" t="s">
        <v>56</v>
      </c>
      <c r="G13" s="45">
        <v>65000</v>
      </c>
      <c r="H13" s="46">
        <v>0</v>
      </c>
      <c r="I13" s="45">
        <v>65000</v>
      </c>
      <c r="J13" s="45">
        <v>0</v>
      </c>
      <c r="K13" s="45">
        <v>14269.66</v>
      </c>
      <c r="L13" s="45">
        <v>0</v>
      </c>
      <c r="M13" s="46">
        <v>0</v>
      </c>
      <c r="N13" s="45">
        <f t="shared" si="0"/>
        <v>14269.66</v>
      </c>
      <c r="O13" s="47">
        <f t="shared" si="1"/>
        <v>50730.34</v>
      </c>
    </row>
    <row r="14" spans="2:17" ht="23.25" customHeight="1" thickBot="1" x14ac:dyDescent="0.25">
      <c r="B14" s="62"/>
      <c r="C14" s="97" t="s">
        <v>79</v>
      </c>
      <c r="D14" s="97"/>
      <c r="E14" s="97"/>
      <c r="F14" s="97"/>
      <c r="G14" s="63">
        <f t="shared" ref="G14:O14" si="2">SUM(G11:G13)</f>
        <v>220000</v>
      </c>
      <c r="H14" s="63">
        <f t="shared" si="2"/>
        <v>0</v>
      </c>
      <c r="I14" s="63">
        <f t="shared" si="2"/>
        <v>220000</v>
      </c>
      <c r="J14" s="63">
        <f t="shared" si="2"/>
        <v>0</v>
      </c>
      <c r="K14" s="63">
        <f t="shared" si="2"/>
        <v>27031.010000000002</v>
      </c>
      <c r="L14" s="63">
        <f t="shared" si="2"/>
        <v>0</v>
      </c>
      <c r="M14" s="63">
        <f t="shared" si="2"/>
        <v>0</v>
      </c>
      <c r="N14" s="63">
        <f t="shared" si="2"/>
        <v>27031.010000000002</v>
      </c>
      <c r="O14" s="63">
        <f t="shared" si="2"/>
        <v>192968.99</v>
      </c>
    </row>
  </sheetData>
  <mergeCells count="5">
    <mergeCell ref="B4:Q4"/>
    <mergeCell ref="B5:O5"/>
    <mergeCell ref="B6:O6"/>
    <mergeCell ref="B8:O8"/>
    <mergeCell ref="C14:F14"/>
  </mergeCell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Nomina Fijos</vt:lpstr>
      <vt:lpstr>Nomina Personal Vigilancia</vt:lpstr>
      <vt:lpstr>Temporal Cargos de Carrera</vt:lpstr>
      <vt:lpstr>Suplencia Fijos</vt:lpstr>
      <vt:lpstr>'Nomina Fijos'!Área_de_impresión</vt:lpstr>
      <vt:lpstr>'Suplencia Fijos'!Área_de_impresión</vt:lpstr>
      <vt:lpstr>'Nomina Fijos'!Títulos_a_imprimir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Yudy Espinosa</cp:lastModifiedBy>
  <cp:lastPrinted>2021-07-01T12:28:54Z</cp:lastPrinted>
  <dcterms:created xsi:type="dcterms:W3CDTF">2017-10-11T04:49:31Z</dcterms:created>
  <dcterms:modified xsi:type="dcterms:W3CDTF">2021-07-01T12:40:39Z</dcterms:modified>
</cp:coreProperties>
</file>