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óminas OAI\Abril\"/>
    </mc:Choice>
  </mc:AlternateContent>
  <xr:revisionPtr revIDLastSave="0" documentId="13_ncr:1_{79FCAA30-97D4-4BC4-B978-7812715AA9C2}" xr6:coauthVersionLast="41" xr6:coauthVersionMax="43" xr10:uidLastSave="{00000000-0000-0000-0000-000000000000}"/>
  <bookViews>
    <workbookView xWindow="-120" yWindow="-120" windowWidth="21840" windowHeight="13140" xr2:uid="{00000000-000D-0000-FFFF-FFFF00000000}"/>
  </bookViews>
  <sheets>
    <sheet name="Nomina Fijos" sheetId="5" r:id="rId1"/>
    <sheet name="Nomina Contratados " sheetId="9" r:id="rId2"/>
    <sheet name="Nomina Personal Vigilancia" sheetId="11" r:id="rId3"/>
    <sheet name="Nomina Jubilaciones y Pensiones" sheetId="12" r:id="rId4"/>
  </sheets>
  <definedNames>
    <definedName name="_xlnm._FilterDatabase" localSheetId="1" hidden="1">'Nomina Contratados '!$A$13:$P$31</definedName>
    <definedName name="_xlnm._FilterDatabase" localSheetId="0" hidden="1">'Nomina Fijos'!$A$13:$N$135</definedName>
    <definedName name="_xlnm.Print_Area" localSheetId="0">'Nomina Fijos'!$A$1:$N$147</definedName>
    <definedName name="_xlnm.Print_Area" localSheetId="3">'Nomina Jubilaciones y Pensiones'!$A$1:$F$23</definedName>
    <definedName name="_xlnm.Print_Titles" localSheetId="1">'Nomina Contratados '!$1:$12</definedName>
    <definedName name="_xlnm.Print_Titles" localSheetId="0">'Nomina Fijos'!$1:$12</definedName>
    <definedName name="_xlnm.Print_Titles" localSheetId="3">'Nomina Jubilaciones y Pensiones'!$1:$12</definedName>
    <definedName name="_xlnm.Print_Titles" localSheetId="2">'Nomina Personal Vigilancia'!$1:$12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4" i="5" l="1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N24" i="5" l="1"/>
  <c r="N14" i="5"/>
  <c r="H127" i="5"/>
  <c r="L135" i="5" l="1"/>
  <c r="N36" i="5" l="1"/>
  <c r="N61" i="5"/>
  <c r="N55" i="5"/>
  <c r="N54" i="5"/>
  <c r="N53" i="5"/>
  <c r="N52" i="5"/>
  <c r="N51" i="5"/>
  <c r="N128" i="5" l="1"/>
  <c r="N127" i="5"/>
  <c r="F127" i="5"/>
  <c r="N44" i="5"/>
  <c r="N42" i="5"/>
  <c r="N41" i="5"/>
  <c r="N40" i="5"/>
  <c r="I135" i="5" l="1"/>
  <c r="F135" i="5"/>
  <c r="N60" i="5" l="1"/>
  <c r="N50" i="5"/>
  <c r="N35" i="5"/>
  <c r="N43" i="5"/>
  <c r="I31" i="9" l="1"/>
  <c r="N103" i="5" l="1"/>
  <c r="F14" i="12" l="1"/>
  <c r="L19" i="11" l="1"/>
  <c r="K19" i="11"/>
  <c r="J19" i="11"/>
  <c r="I19" i="11"/>
  <c r="H19" i="11"/>
  <c r="G19" i="11"/>
  <c r="F19" i="11"/>
  <c r="G135" i="5"/>
  <c r="H135" i="5"/>
  <c r="J135" i="5"/>
  <c r="K135" i="5"/>
  <c r="N70" i="5"/>
  <c r="N63" i="5"/>
  <c r="N79" i="5"/>
  <c r="N134" i="5"/>
  <c r="M19" i="11" l="1"/>
  <c r="N19" i="11"/>
  <c r="N31" i="9" l="1"/>
  <c r="M31" i="9"/>
  <c r="L31" i="9"/>
  <c r="K31" i="9"/>
  <c r="O21" i="9"/>
  <c r="P21" i="9" s="1"/>
  <c r="O20" i="9"/>
  <c r="P20" i="9" s="1"/>
  <c r="O23" i="9"/>
  <c r="P23" i="9" s="1"/>
  <c r="O28" i="9"/>
  <c r="P28" i="9" s="1"/>
  <c r="O22" i="9"/>
  <c r="P22" i="9" s="1"/>
  <c r="O16" i="9"/>
  <c r="P16" i="9" s="1"/>
  <c r="H16" i="9"/>
  <c r="O13" i="9"/>
  <c r="P13" i="9" s="1"/>
  <c r="O30" i="9"/>
  <c r="P30" i="9" s="1"/>
  <c r="H30" i="9"/>
  <c r="O19" i="9"/>
  <c r="J19" i="9"/>
  <c r="H19" i="9"/>
  <c r="O15" i="9"/>
  <c r="P15" i="9" s="1"/>
  <c r="H15" i="9"/>
  <c r="O27" i="9"/>
  <c r="P27" i="9" s="1"/>
  <c r="H27" i="9"/>
  <c r="O26" i="9"/>
  <c r="P26" i="9" s="1"/>
  <c r="H26" i="9"/>
  <c r="O18" i="9"/>
  <c r="P18" i="9" s="1"/>
  <c r="O14" i="9"/>
  <c r="P14" i="9" s="1"/>
  <c r="O25" i="9"/>
  <c r="P25" i="9" s="1"/>
  <c r="H25" i="9"/>
  <c r="O29" i="9"/>
  <c r="P29" i="9" s="1"/>
  <c r="H29" i="9"/>
  <c r="O17" i="9"/>
  <c r="P17" i="9" s="1"/>
  <c r="O24" i="9"/>
  <c r="P24" i="9" s="1"/>
  <c r="H31" i="9" l="1"/>
  <c r="P19" i="9"/>
  <c r="P31" i="9" s="1"/>
  <c r="O31" i="9"/>
  <c r="J31" i="9"/>
  <c r="N69" i="5" l="1"/>
  <c r="N68" i="5"/>
  <c r="N39" i="5"/>
  <c r="N62" i="5"/>
  <c r="N59" i="5"/>
  <c r="N58" i="5"/>
  <c r="N19" i="5"/>
  <c r="N38" i="5"/>
  <c r="N34" i="5"/>
  <c r="N33" i="5"/>
  <c r="N57" i="5"/>
  <c r="N32" i="5"/>
  <c r="N67" i="5"/>
  <c r="N66" i="5"/>
  <c r="N65" i="5"/>
  <c r="N31" i="5"/>
  <c r="N56" i="5"/>
  <c r="N49" i="5"/>
  <c r="N37" i="5"/>
  <c r="N48" i="5"/>
  <c r="N64" i="5"/>
  <c r="N47" i="5"/>
  <c r="N30" i="5"/>
  <c r="N46" i="5"/>
  <c r="N45" i="5"/>
  <c r="N98" i="5"/>
  <c r="N97" i="5"/>
  <c r="N25" i="5"/>
  <c r="N28" i="5"/>
  <c r="N96" i="5"/>
  <c r="N95" i="5"/>
  <c r="N18" i="5"/>
  <c r="N22" i="5"/>
  <c r="N94" i="5"/>
  <c r="N17" i="5"/>
  <c r="N27" i="5"/>
  <c r="N93" i="5"/>
  <c r="N92" i="5"/>
  <c r="M13" i="5"/>
  <c r="N91" i="5"/>
  <c r="N23" i="5"/>
  <c r="N21" i="5"/>
  <c r="N90" i="5"/>
  <c r="N20" i="5"/>
  <c r="N16" i="5"/>
  <c r="N112" i="5"/>
  <c r="N89" i="5"/>
  <c r="N88" i="5"/>
  <c r="N87" i="5"/>
  <c r="N86" i="5"/>
  <c r="N85" i="5"/>
  <c r="N84" i="5"/>
  <c r="N83" i="5"/>
  <c r="N111" i="5"/>
  <c r="N104" i="5"/>
  <c r="N29" i="5"/>
  <c r="N102" i="5"/>
  <c r="N126" i="5"/>
  <c r="N101" i="5"/>
  <c r="N15" i="5"/>
  <c r="N110" i="5"/>
  <c r="N109" i="5"/>
  <c r="N118" i="5"/>
  <c r="N100" i="5"/>
  <c r="N82" i="5"/>
  <c r="N81" i="5"/>
  <c r="N80" i="5"/>
  <c r="N117" i="5"/>
  <c r="N78" i="5"/>
  <c r="N99" i="5"/>
  <c r="N125" i="5"/>
  <c r="N77" i="5"/>
  <c r="N116" i="5"/>
  <c r="N76" i="5"/>
  <c r="N115" i="5"/>
  <c r="N124" i="5"/>
  <c r="N75" i="5"/>
  <c r="N74" i="5"/>
  <c r="N73" i="5"/>
  <c r="N123" i="5"/>
  <c r="N133" i="5"/>
  <c r="N132" i="5"/>
  <c r="N108" i="5"/>
  <c r="N131" i="5"/>
  <c r="N130" i="5"/>
  <c r="N107" i="5"/>
  <c r="N129" i="5"/>
  <c r="N72" i="5"/>
  <c r="N106" i="5"/>
  <c r="N122" i="5"/>
  <c r="N121" i="5"/>
  <c r="N71" i="5"/>
  <c r="N105" i="5"/>
  <c r="N120" i="5"/>
  <c r="N26" i="5"/>
  <c r="N114" i="5"/>
  <c r="N113" i="5"/>
  <c r="N13" i="5" l="1"/>
  <c r="M135" i="5"/>
  <c r="N119" i="5"/>
  <c r="N135" i="5" l="1"/>
</calcChain>
</file>

<file path=xl/sharedStrings.xml><?xml version="1.0" encoding="utf-8"?>
<sst xmlns="http://schemas.openxmlformats.org/spreadsheetml/2006/main" count="666" uniqueCount="267">
  <si>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</si>
  <si>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</si>
  <si>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</si>
  <si>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</si>
  <si>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</si>
  <si>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</si>
  <si>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</si>
  <si>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</si>
  <si>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CARLOS CESAR LAZZARO SALCIE</t>
  </si>
  <si>
    <t>ANALISTA DE RECURSOS HUMANOS</t>
  </si>
  <si>
    <t>KENIA DENISSE TAVAREZ URENA</t>
  </si>
  <si>
    <t>AUXILIAR DE RECURSOS HUMANOS</t>
  </si>
  <si>
    <t>JONATHAN RIVERA GUTIERREZ</t>
  </si>
  <si>
    <t>CHOFER</t>
  </si>
  <si>
    <t>JOSE GREGORIO SANTANA SANTOS</t>
  </si>
  <si>
    <t>JOSE MANUEL FELIX POLANCO</t>
  </si>
  <si>
    <t>TECNICO AUDIO VISUAL</t>
  </si>
  <si>
    <t>ALINA CRUZ DE VARGAS</t>
  </si>
  <si>
    <t>CONTADORA</t>
  </si>
  <si>
    <t>CARLOS AUGUSTO ADAMES JIMENEZ</t>
  </si>
  <si>
    <t>PROGRAMADOR</t>
  </si>
  <si>
    <t>MARIA FERNANDA DE LOS SANTOS GARCIA</t>
  </si>
  <si>
    <t>AUXILIAR ADMINISTRATIVO I</t>
  </si>
  <si>
    <t>PIRCILIO EDUARDO GUERRERO SOTO</t>
  </si>
  <si>
    <t>DISENADOR GRAFICO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</si>
  <si>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</si>
  <si>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</si>
  <si>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</si>
  <si>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</si>
  <si>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</si>
  <si>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</si>
  <si>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</si>
  <si>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</si>
  <si>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</si>
  <si>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DAHIRI MIGUEL ESPINOSA GUERRA</t>
  </si>
  <si>
    <t>DARIONEL BRITO MARTINEZ</t>
  </si>
  <si>
    <t>EMILY GONZALO GARCIA ROSARIO</t>
  </si>
  <si>
    <t>ANALISTA PRESUPUESTO</t>
  </si>
  <si>
    <t>FELIX VALOY ZABALA LUCIANO</t>
  </si>
  <si>
    <t>MENSAJERO EXTERNO</t>
  </si>
  <si>
    <t>GABRIEL WALIB PICHARDO GOICO</t>
  </si>
  <si>
    <t>SOPORTE TECNICO</t>
  </si>
  <si>
    <t>HANNELLY ESTHER TELLERIA SOTO</t>
  </si>
  <si>
    <t>HIPOLITO GONZALEZ MONEGRO</t>
  </si>
  <si>
    <t>ANGEL DE JESUS LOPEZ PIMENTEL</t>
  </si>
  <si>
    <t>BRAINERD EZEQUIAS OGANDO MERCEDES</t>
  </si>
  <si>
    <t>MARIA ALTAGRACIA MONTERO PAULINO</t>
  </si>
  <si>
    <t>YUDY NIEVE ESPINOSA MEJIA</t>
  </si>
  <si>
    <t>DANTE AMERICO MARINANGELI MENA</t>
  </si>
  <si>
    <t>EMELINDA GUERRERO VALLEJO</t>
  </si>
  <si>
    <t>EMMANUEL LORA GRACIANO</t>
  </si>
  <si>
    <t>HELEN CATHERINE HASBUN SAMBOY</t>
  </si>
  <si>
    <t>RAFAEL ALBERTO GARCIA BOBADILLA</t>
  </si>
  <si>
    <t>ANALISTA PROYECTOS</t>
  </si>
  <si>
    <t>EDWARD JOEL PALEN THOMAS</t>
  </si>
  <si>
    <t>JOEL LEONARDO PENA GARCIA</t>
  </si>
  <si>
    <t>ENC. DPTO. PLANIFICACION Y DE</t>
  </si>
  <si>
    <t>SANTA JOSEFINA MARTINEZ JAVIER</t>
  </si>
  <si>
    <t>YURIKO ARIYAMA ARIYAMA</t>
  </si>
  <si>
    <t>ANALISTA PLANIFICACION</t>
  </si>
  <si>
    <t>YISSEL LURISY PEREZ</t>
  </si>
  <si>
    <t>AUXILIAR COMUNICACIONES</t>
  </si>
  <si>
    <t>MANUEL AMAURYS TEJEDA FELIZ</t>
  </si>
  <si>
    <t>LUCIA FERNANDEZ</t>
  </si>
  <si>
    <t>ZOILA NURIS JAVIER DAVID</t>
  </si>
  <si>
    <t>PORFIRIO NICOLAS JIMENEZ</t>
  </si>
  <si>
    <t>RAFAELA PINEDA FELIZ</t>
  </si>
  <si>
    <t>ADRIANA FERREIRA BALBUENA</t>
  </si>
  <si>
    <t>ALEJANDRO CARABALLO</t>
  </si>
  <si>
    <t>ESCARLIN EVANGELISTA ROJAS ROSARIO</t>
  </si>
  <si>
    <t>RECEPCIONISTA</t>
  </si>
  <si>
    <t>SARAY ACOSTA LANTIGUA</t>
  </si>
  <si>
    <t>JEANNETTE MARTINEZ LEONARDO</t>
  </si>
  <si>
    <t>LUIS ENRIQUE ROSARIO LEBRON</t>
  </si>
  <si>
    <t>LEONDY VICENTE ENCARNACION</t>
  </si>
  <si>
    <t>ALEJANDRO MONTERO CASANOVA</t>
  </si>
  <si>
    <t>JAIME ANTONIO MARIZAN SANTANA</t>
  </si>
  <si>
    <t>DIRECTOR EJECUTIVO</t>
  </si>
  <si>
    <t>GLENY SOCORRO GONZALEZ PENA</t>
  </si>
  <si>
    <t>TECNICO DE COMPRAS</t>
  </si>
  <si>
    <t>LIDIO CADET JIMENEZ</t>
  </si>
  <si>
    <t>DIRECTOR GENERAL</t>
  </si>
  <si>
    <t>NARDA VASQUEZ SOLANO</t>
  </si>
  <si>
    <t>MELVIN RAFAEL HERNANDEZ LAGARES</t>
  </si>
  <si>
    <t>ROSSANNA ALTAGRACIA VALDEZ MARIE</t>
  </si>
  <si>
    <t>SALVADOR JOSE DEMALLISTRE BUDOLS</t>
  </si>
  <si>
    <t>ASESOR</t>
  </si>
  <si>
    <t>MIGUEL BOLIVAR SOSA DUARTE</t>
  </si>
  <si>
    <t>ROLANDO JOSE HERNANDEZ TAVERAS</t>
  </si>
  <si>
    <t>ROSMERY ANTONIA HILARIO LORA</t>
  </si>
  <si>
    <t>CARLOS GABRIEL GUILIANI PEGUERO</t>
  </si>
  <si>
    <t>FRANCISCO ALBERTO DE LA ROSA CHALAS</t>
  </si>
  <si>
    <t>GLENNY MARIA RAMOS GARCIA</t>
  </si>
  <si>
    <t>JOSE ANGEL REYNOSO MEJIA</t>
  </si>
  <si>
    <t>JULISSA DEL CARMEN MONTERO CARRASCO</t>
  </si>
  <si>
    <t>MARLEN REYNOSO JIMENEZ</t>
  </si>
  <si>
    <t>MIURKA ESCANIA FILPO DIAZ</t>
  </si>
  <si>
    <t>NAUEL BOURTOKAN ZAHOURY</t>
  </si>
  <si>
    <t>NOEL ALBERTO SUBERVI BAEZ</t>
  </si>
  <si>
    <t>PEDRO EMMANUEL CAPELLAN MARIN</t>
  </si>
  <si>
    <t>AUXILIAR INVESTIGACION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</si>
  <si>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</si>
  <si>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</si>
  <si>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</si>
  <si>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</si>
  <si>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</si>
  <si>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RAFAEL ALBERTO BASORA ARRIAGA</t>
  </si>
  <si>
    <t>NOMBRE</t>
  </si>
  <si>
    <t xml:space="preserve">FUNCION </t>
  </si>
  <si>
    <t>ESTATUS</t>
  </si>
  <si>
    <t>DEPARTAMENTO</t>
  </si>
  <si>
    <t>CARRERA ADMINISTRATIVA</t>
  </si>
  <si>
    <t>RECURSOS HUMANOS</t>
  </si>
  <si>
    <t>ADMINISTRATIVO-FINANCIERO</t>
  </si>
  <si>
    <t>FIJO</t>
  </si>
  <si>
    <t>NO.</t>
  </si>
  <si>
    <t>ESTATUTO SIMPLIFICADO</t>
  </si>
  <si>
    <t>COMUNICACIONES</t>
  </si>
  <si>
    <t>TRANSPARENCIA GUBERNAMENTAL</t>
  </si>
  <si>
    <t>DIVISION DE TECNOLOGIA DE LA INFORMACION</t>
  </si>
  <si>
    <t>INVESTIGACION Y SEGUIMIENTO DE DENUNCIAS</t>
  </si>
  <si>
    <t>ENCARGADA DEPTO ESTRATEGIAS  Y POLITICAS</t>
  </si>
  <si>
    <t>REGIONAL SANTIAGO</t>
  </si>
  <si>
    <t>PLANIFICACION Y DESARROLLO</t>
  </si>
  <si>
    <t>DIRECCION EJECUTIVA</t>
  </si>
  <si>
    <t>DIRECCION GENERAL</t>
  </si>
  <si>
    <t>DIVISION JURIDICA</t>
  </si>
  <si>
    <t>ETICA E INTEGRIDAD GUBERNAMENTAL</t>
  </si>
  <si>
    <t>AMELIA MERCEDES RAMIREZ GARCIA</t>
  </si>
  <si>
    <t>CRISTINA MICHELLE MARIUS DE SOTO</t>
  </si>
  <si>
    <t>DE LIBRE NOMBRAMIENTO Y REMOCION</t>
  </si>
  <si>
    <t>REPORTE DE NOMINA</t>
  </si>
  <si>
    <t>MARIA AMANCIA ABREU</t>
  </si>
  <si>
    <t>JUAN CARLOS GARCIA JAQUEZ</t>
  </si>
  <si>
    <t>JUNIOR IGNACIO RAMOS VASQUEZ</t>
  </si>
  <si>
    <t>ANALISTA DESARROLLO ORGANIZACIONAL</t>
  </si>
  <si>
    <t xml:space="preserve">NADELYN FRANCO CARO </t>
  </si>
  <si>
    <t>ROSA MARIA MOLINA RODRIGUEZ</t>
  </si>
  <si>
    <t xml:space="preserve">ASISTENTE </t>
  </si>
  <si>
    <t>CARGO DE CONFIANZA</t>
  </si>
  <si>
    <t>ENCARGADA DIVISION JURIDICA</t>
  </si>
  <si>
    <t>VICTOR SALVADOR PICHARDO DE LOS SANTOS</t>
  </si>
  <si>
    <t>ERNESTO ANTONIO PRADEL DIAZ</t>
  </si>
  <si>
    <t>CINTHIA CRISELLE GONZALEZ DE LA ROSA</t>
  </si>
  <si>
    <t>ASISTENTE</t>
  </si>
  <si>
    <t>MARITZA ENCARNACION SANTIAGO</t>
  </si>
  <si>
    <t>LUIS EDUARDO CABRAL</t>
  </si>
  <si>
    <t>GRETEL ALICIA MOLL MORLA</t>
  </si>
  <si>
    <t>MARTIN CRUZ REYES</t>
  </si>
  <si>
    <t>CHOFER I</t>
  </si>
  <si>
    <t>JEOVANNY PANIAGUA VALENZUELA</t>
  </si>
  <si>
    <t>ENCARGADA DIVISION COMISIONES DE ETICA</t>
  </si>
  <si>
    <t>COORDINADORA DE INTEGRIDAD GUB.</t>
  </si>
  <si>
    <t>GERMAN ALBERTO VASQUEZ SOSA</t>
  </si>
  <si>
    <t>NELSON ERIC MEJIA HOWLEY</t>
  </si>
  <si>
    <t>SANTIAGO MELVIN DIAZ MARIA</t>
  </si>
  <si>
    <t>BEANTNIK MARIA DOTEL MATOS</t>
  </si>
  <si>
    <t>PABLO ALBERTO BLANCO CASTILLO</t>
  </si>
  <si>
    <t xml:space="preserve">ABOGADO </t>
  </si>
  <si>
    <t>NETO</t>
  </si>
  <si>
    <t xml:space="preserve">TOTAL GENERAL </t>
  </si>
  <si>
    <t xml:space="preserve">ENCARGADO DE RECURSOS HUMANOS </t>
  </si>
  <si>
    <t>ENCARGADO (A) DEPTO. ADM. Y FINANCIERO</t>
  </si>
  <si>
    <t>OFICINA REGIONAL SANTIAGO</t>
  </si>
  <si>
    <t>ENCARGADO OFICINA REGIONAL</t>
  </si>
  <si>
    <t>SOPORTE TECNICO A USUARIO</t>
  </si>
  <si>
    <t>ENC. DIVISION DE TECNOLOGIA DE LA INFORMACION</t>
  </si>
  <si>
    <t>ENCARGADO DPTO. DE COMUNICACIONES</t>
  </si>
  <si>
    <t>ENCARGADA DPTO. DE TRANSPARENCIA GUB.</t>
  </si>
  <si>
    <t>ENCARGADO DPTO.  DE ETICA E INTEGRIDAD</t>
  </si>
  <si>
    <t>ADMINISTRADOR (A) DE COMUNIDADES VIRTUALES</t>
  </si>
  <si>
    <t>COORDINADORA DE EVENTOS Y PROTOCOLO</t>
  </si>
  <si>
    <t>NALDA YALINA LIZARDO ZORRILLA</t>
  </si>
  <si>
    <t>ENCARGADO DEPTO. INVESTIG. Y SEG. DE DENUNCIAS</t>
  </si>
  <si>
    <t>COORD. DE PROMOCION Y CAPACITACION DE ETICA E INTEGRIDAD</t>
  </si>
  <si>
    <t>ADRIANA FELIZ ALMONTE</t>
  </si>
  <si>
    <t>ANALISTA DE COOPERACION INTERNACIONAL</t>
  </si>
  <si>
    <t>CONTRATADO</t>
  </si>
  <si>
    <t>MARCIAL ALMONTE PERALTA</t>
  </si>
  <si>
    <t>ASESOR DE CAPACITACION</t>
  </si>
  <si>
    <t>ALEJANDRO AVILA GUERRERO</t>
  </si>
  <si>
    <t>OFICINA REGIONAL ESTE</t>
  </si>
  <si>
    <t>COORDINADOR OFICINA REGIONAL ESTE</t>
  </si>
  <si>
    <t>ELBA GABRIELA PICHARDO JIMENEZ</t>
  </si>
  <si>
    <t xml:space="preserve">ANALISTA DE PROYECTOS </t>
  </si>
  <si>
    <t xml:space="preserve"> SOPORTE TECNICO INFORMATICO</t>
  </si>
  <si>
    <t>JORGE LUIS ESPINOSA YSABEL</t>
  </si>
  <si>
    <t>ANALISTA DE COMUNICACIONES</t>
  </si>
  <si>
    <t>JUAN CARLOS MICHEL MONTERO</t>
  </si>
  <si>
    <t>MILTA ESCARLIN DE LEON SUSAÑA</t>
  </si>
  <si>
    <t>ANALISTA DE DESARROLLO ORGANIZACIONAL</t>
  </si>
  <si>
    <t>ROSILLINI ANYOLINA DOMINGUEZ BETANCES</t>
  </si>
  <si>
    <t>ANALISTA GESTION DE CALIDAD</t>
  </si>
  <si>
    <t>ROXANA ANDREA SENCION SUSANA</t>
  </si>
  <si>
    <t>WILLIAN RAFAEL GARCIA ALVAREZ</t>
  </si>
  <si>
    <t>OFICINA REGIONAL SUR</t>
  </si>
  <si>
    <t>COORDINADOR OFICINA REGIONAL SUR</t>
  </si>
  <si>
    <t>PEDRO DE LA CRUZ</t>
  </si>
  <si>
    <t xml:space="preserve"> ENCARGADO DE SERVICIOS GENERALES</t>
  </si>
  <si>
    <t xml:space="preserve">ISAEL ALBERTO VALDEZ LARA </t>
  </si>
  <si>
    <t xml:space="preserve"> WEBMASTER</t>
  </si>
  <si>
    <t>ARELY SOBEIDA COLLADO ESPINAL</t>
  </si>
  <si>
    <t>ANALISTA DE TRANSPARENCIA GUBERNAMENTAL</t>
  </si>
  <si>
    <t>NATALIE MERCEDES TEJADA JIMINIAN</t>
  </si>
  <si>
    <t>DILANIA ALTAGRACIA MATEO ALMONTE</t>
  </si>
  <si>
    <t>ABOGADO I</t>
  </si>
  <si>
    <t xml:space="preserve">ARTURINA BRITO HERNANDEZ </t>
  </si>
  <si>
    <t xml:space="preserve">ANALISTA DE COMISIONES DE ETICA PUBLICA </t>
  </si>
  <si>
    <t>DAVID RICARDO PIMENTEL</t>
  </si>
  <si>
    <t>ENCARGADO DIVISION GOBIERNO ABIERTO</t>
  </si>
  <si>
    <t xml:space="preserve">EMELY ALTAGRACIA GARCIA AYBAR                            </t>
  </si>
  <si>
    <t>FREDDY JOSE SORIANO</t>
  </si>
  <si>
    <t>INVESTIGADOR DE DENUNCIAS</t>
  </si>
  <si>
    <t xml:space="preserve">JESHUA DAVID CESPEDES NUÑEZ </t>
  </si>
  <si>
    <t>JOSE DAVID NUÑEZ LIRIANO</t>
  </si>
  <si>
    <t xml:space="preserve">INSTRUCTOR DE ETICA E INTEGRIDAD </t>
  </si>
  <si>
    <t>JULEIDY JOSEFINA MAZARA ALCANTARA</t>
  </si>
  <si>
    <t>MABEL LEONOR DIAZ ARIAS</t>
  </si>
  <si>
    <t xml:space="preserve">MELISSA CAROLINA CANTO SANTANA </t>
  </si>
  <si>
    <t xml:space="preserve">NANCY ESTHER MERCEDES CONTRERAS </t>
  </si>
  <si>
    <t>NELSON AUGUSTO PEREZ UBIERA</t>
  </si>
  <si>
    <t>SANTIAGO ERNESTO MOTA MORLA</t>
  </si>
  <si>
    <t>SENYACE ORTIZ ANGELES</t>
  </si>
  <si>
    <t>TEODORA CASTRO DE LA ROSA</t>
  </si>
  <si>
    <t>COORDINADOR DE INTEGRIDAD GUBERNAMENTAL</t>
  </si>
  <si>
    <t>WENDY RAFAELINA LOPEZ TAPIA</t>
  </si>
  <si>
    <t>YARITZA CAROLINA PEREZ TERRERO</t>
  </si>
  <si>
    <t>SUELDO BRUTO (RD$)</t>
  </si>
  <si>
    <t xml:space="preserve">DESDE </t>
  </si>
  <si>
    <t>HASTA</t>
  </si>
  <si>
    <t>ANA ORLING ORTIZ BRITO</t>
  </si>
  <si>
    <t>PERIODO DE PRUEBA</t>
  </si>
  <si>
    <t>ANA LUISA FELIX FELIPE</t>
  </si>
  <si>
    <t>ODEYDA CONCEPCION DEL PILAR MEJIA O.</t>
  </si>
  <si>
    <t>ADONIS MANUEL DIAZ ROSARIO</t>
  </si>
  <si>
    <t>SEGURIDAD MILITAR</t>
  </si>
  <si>
    <t xml:space="preserve">SEGURIDAD </t>
  </si>
  <si>
    <t>GREGORIO BETANCES ROSARIO</t>
  </si>
  <si>
    <t>JEAN CARLOS AGUSTIN ROSARIO PARRA</t>
  </si>
  <si>
    <t>JUAN EVANGELISTA REYES PEREZ</t>
  </si>
  <si>
    <t>LUIS MIGUEL POLO JOSE</t>
  </si>
  <si>
    <t>ISMAEL ENRIQUE SANCHEZ DE LA ROSA</t>
  </si>
  <si>
    <t>PERSONAL DE VIGILANCIA</t>
  </si>
  <si>
    <t>RESPONSABLE ACCESO A LA INFORMACION</t>
  </si>
  <si>
    <t>RAFAELA ENEIDA GARCIA MARTINEZ</t>
  </si>
  <si>
    <t>WILLY RICARDO SANTOS REYES</t>
  </si>
  <si>
    <t>EMPLEADOS EN PROCESO DE JUBILACIÓN Y PENSIÓN</t>
  </si>
  <si>
    <t>CRISTINA MARIA DE L VARGAS FERNANDEZ</t>
  </si>
  <si>
    <t>ENCARGADA DIVISION DE SEGUIMIENTO</t>
  </si>
  <si>
    <t>ANA MIGUELINA JIMENEZ MESA</t>
  </si>
  <si>
    <t>WILSON BERIGUETE MINYETTY</t>
  </si>
  <si>
    <t>ROSANNY DEL CARMEN CEPEDA MEJIA</t>
  </si>
  <si>
    <t>ENCARGADO DIVISION DE INVESTIGACION</t>
  </si>
  <si>
    <t>BRUNILDA BRITO VILLA</t>
  </si>
  <si>
    <t>ESTELA MIGUELINA ABREU MOQUETE</t>
  </si>
  <si>
    <t>JAYRO MUÑOZ FAMILIA</t>
  </si>
  <si>
    <t>YOCASTA CONCEPCION FERNANDEZ DE JESUS</t>
  </si>
  <si>
    <t>TECNICO AUDIOVISUAL</t>
  </si>
  <si>
    <t>“AÑO DE LA INNOVACION Y LA COMPETITIVIDAD”</t>
  </si>
  <si>
    <t>CAPITULO:  0201     SUBCAPTULO: 06     DAF:01     UE:008     PROGRAMA: 16     SUBPROGRAMA: 02     PROYECTO: 0     ACTIVIDAD:001     CUENTA: 2.1.2.2.05    FONDO:0100</t>
  </si>
  <si>
    <t>CAPITULO:  0201     SUBCAPTULO: 06     DAF:01     UE:008     PROGRAMA: 16     SUBPROGRAMA: 02     PROYECTO: 0     ACTIVIDAD:001     CUENTA: 2.1.1.2.01     FONDO:0100</t>
  </si>
  <si>
    <t>17/07/2019</t>
  </si>
  <si>
    <t>CAPITULO:  0201     SUBCAPTULO: 06     DAF:01     UE:008     PROGRAMA: 16     SUBPROGRAMA: 02     PROYECTO: 0     ACTIVIDAD:001     CUENTA: 2.1.1.1.01     FONDO:0100</t>
  </si>
  <si>
    <t>CONCEPTO PAGO SUELDO 000001 - FIJOS CORRESPONDIENTE AL MES ABRIL 2019</t>
  </si>
  <si>
    <t>CONCEPTO PAGO SUELDO 000018 - CONTRATADOS EN SERVICIOS CORRESPONDIENTE AL MES ABRIL 2019</t>
  </si>
  <si>
    <t>CONCEPTO PAGO SUELDO 000007 - PERSONAL DE VIGILANCIA CORRESPONDIENTE AL MES ABRIL 2019</t>
  </si>
  <si>
    <t>CORRESPONDIENTE AL MES ABRIL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</si>
</sst>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2" x14ac:knownFonts="1">
    <font>
      <sz val="10"/>
      <name val="Arial"/>
      <family val="2"/>
    </font>
    <font>
      <sz val="8"/>
      <name val="Times New Roman"/>
      <family val="2"/>
    </font>
    <font>
      <sz val="10"/>
      <name val="Verdana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NumberFormat="1" applyFont="1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1" fillId="0" borderId="0" xfId="0" applyNumberFormat="1" applyFont="1" applyBorder="1" applyAlignment="1">
      <alignment wrapText="1"/>
    </xf>
    <xf numFmtId="0" fontId="0" fillId="0" borderId="0" xfId="0" applyAlignment="1">
      <alignment horizontal="center"/>
    </xf>
    <xf numFmtId="0" fontId="1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1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 wrapText="1"/>
    </xf>
    <xf numFmtId="0" fontId="4" fillId="0" borderId="0" xfId="0" applyFont="1"/>
    <xf numFmtId="0" fontId="5" fillId="0" borderId="0" xfId="0" applyFont="1" applyAlignment="1">
      <alignment wrapText="1"/>
    </xf>
    <xf numFmtId="0" fontId="0" fillId="0" borderId="0" xfId="0" applyFont="1"/>
    <xf numFmtId="0" fontId="0" fillId="0" borderId="0" xfId="0" applyFont="1" applyAlignment="1">
      <alignment wrapText="1"/>
    </xf>
    <xf numFmtId="0" fontId="5" fillId="3" borderId="2" xfId="0" applyFont="1" applyFill="1" applyBorder="1" applyAlignment="1">
      <alignment horizontal="center" wrapText="1"/>
    </xf>
    <xf numFmtId="4" fontId="5" fillId="3" borderId="3" xfId="0" applyNumberFormat="1" applyFont="1" applyFill="1" applyBorder="1" applyAlignment="1">
      <alignment horizontal="right" wrapText="1"/>
    </xf>
    <xf numFmtId="2" fontId="5" fillId="3" borderId="3" xfId="0" applyNumberFormat="1" applyFont="1" applyFill="1" applyBorder="1" applyAlignment="1">
      <alignment horizontal="right" wrapText="1"/>
    </xf>
    <xf numFmtId="4" fontId="5" fillId="3" borderId="4" xfId="0" applyNumberFormat="1" applyFont="1" applyFill="1" applyBorder="1" applyAlignment="1">
      <alignment horizontal="right" wrapText="1"/>
    </xf>
    <xf numFmtId="0" fontId="5" fillId="3" borderId="5" xfId="0" applyFont="1" applyFill="1" applyBorder="1" applyAlignment="1">
      <alignment horizontal="center" wrapText="1"/>
    </xf>
    <xf numFmtId="4" fontId="5" fillId="3" borderId="1" xfId="0" applyNumberFormat="1" applyFont="1" applyFill="1" applyBorder="1" applyAlignment="1">
      <alignment horizontal="right" wrapText="1"/>
    </xf>
    <xf numFmtId="2" fontId="5" fillId="3" borderId="1" xfId="0" applyNumberFormat="1" applyFont="1" applyFill="1" applyBorder="1" applyAlignment="1">
      <alignment horizontal="right" wrapText="1"/>
    </xf>
    <xf numFmtId="4" fontId="5" fillId="3" borderId="6" xfId="0" applyNumberFormat="1" applyFont="1" applyFill="1" applyBorder="1" applyAlignment="1">
      <alignment horizontal="right" wrapText="1"/>
    </xf>
    <xf numFmtId="0" fontId="5" fillId="3" borderId="7" xfId="0" applyFont="1" applyFill="1" applyBorder="1" applyAlignment="1">
      <alignment horizontal="center" wrapText="1"/>
    </xf>
    <xf numFmtId="4" fontId="5" fillId="3" borderId="8" xfId="0" applyNumberFormat="1" applyFont="1" applyFill="1" applyBorder="1" applyAlignment="1">
      <alignment horizontal="right" wrapText="1"/>
    </xf>
    <xf numFmtId="2" fontId="5" fillId="3" borderId="8" xfId="0" applyNumberFormat="1" applyFont="1" applyFill="1" applyBorder="1" applyAlignment="1">
      <alignment horizontal="right" wrapText="1"/>
    </xf>
    <xf numFmtId="4" fontId="5" fillId="3" borderId="9" xfId="0" applyNumberFormat="1" applyFont="1" applyFill="1" applyBorder="1" applyAlignment="1">
      <alignment horizontal="right" wrapText="1"/>
    </xf>
    <xf numFmtId="0" fontId="0" fillId="0" borderId="0" xfId="0" applyFont="1" applyAlignment="1">
      <alignment horizontal="center"/>
    </xf>
    <xf numFmtId="4" fontId="6" fillId="2" borderId="14" xfId="0" applyNumberFormat="1" applyFont="1" applyFill="1" applyBorder="1"/>
    <xf numFmtId="2" fontId="6" fillId="2" borderId="14" xfId="0" applyNumberFormat="1" applyFont="1" applyFill="1" applyBorder="1"/>
    <xf numFmtId="4" fontId="6" fillId="2" borderId="15" xfId="0" applyNumberFormat="1" applyFont="1" applyFill="1" applyBorder="1"/>
    <xf numFmtId="0" fontId="8" fillId="2" borderId="10" xfId="0" applyNumberFormat="1" applyFont="1" applyFill="1" applyBorder="1" applyAlignment="1">
      <alignment horizontal="center" wrapText="1"/>
    </xf>
    <xf numFmtId="0" fontId="8" fillId="2" borderId="11" xfId="0" applyNumberFormat="1" applyFont="1" applyFill="1" applyBorder="1" applyAlignment="1">
      <alignment horizontal="center" wrapText="1"/>
    </xf>
    <xf numFmtId="0" fontId="3" fillId="2" borderId="11" xfId="0" applyNumberFormat="1" applyFont="1" applyFill="1" applyBorder="1" applyAlignment="1">
      <alignment horizontal="center" wrapText="1"/>
    </xf>
    <xf numFmtId="0" fontId="3" fillId="2" borderId="12" xfId="0" applyNumberFormat="1" applyFont="1" applyFill="1" applyBorder="1" applyAlignment="1">
      <alignment horizontal="center" wrapText="1"/>
    </xf>
    <xf numFmtId="0" fontId="0" fillId="3" borderId="3" xfId="0" applyNumberFormat="1" applyFont="1" applyFill="1" applyBorder="1" applyAlignment="1">
      <alignment wrapText="1"/>
    </xf>
    <xf numFmtId="0" fontId="10" fillId="0" borderId="0" xfId="0" applyFont="1" applyAlignment="1">
      <alignment horizontal="center"/>
    </xf>
    <xf numFmtId="4" fontId="0" fillId="3" borderId="3" xfId="0" applyNumberFormat="1" applyFont="1" applyFill="1" applyBorder="1" applyAlignment="1">
      <alignment horizontal="right" wrapText="1"/>
    </xf>
    <xf numFmtId="4" fontId="0" fillId="3" borderId="4" xfId="0" applyNumberFormat="1" applyFont="1" applyFill="1" applyBorder="1" applyAlignment="1">
      <alignment horizontal="right" wrapText="1"/>
    </xf>
    <xf numFmtId="4" fontId="0" fillId="3" borderId="1" xfId="0" applyNumberFormat="1" applyFont="1" applyFill="1" applyBorder="1" applyAlignment="1">
      <alignment horizontal="right" wrapText="1"/>
    </xf>
    <xf numFmtId="4" fontId="0" fillId="3" borderId="6" xfId="0" applyNumberFormat="1" applyFont="1" applyFill="1" applyBorder="1" applyAlignment="1">
      <alignment horizontal="right" wrapText="1"/>
    </xf>
    <xf numFmtId="0" fontId="0" fillId="3" borderId="1" xfId="0" applyNumberFormat="1" applyFont="1" applyFill="1" applyBorder="1" applyAlignment="1">
      <alignment wrapText="1"/>
    </xf>
    <xf numFmtId="4" fontId="7" fillId="2" borderId="14" xfId="0" applyNumberFormat="1" applyFont="1" applyFill="1" applyBorder="1"/>
    <xf numFmtId="2" fontId="7" fillId="2" borderId="14" xfId="0" applyNumberFormat="1" applyFont="1" applyFill="1" applyBorder="1"/>
    <xf numFmtId="4" fontId="7" fillId="2" borderId="15" xfId="0" applyNumberFormat="1" applyFont="1" applyFill="1" applyBorder="1"/>
    <xf numFmtId="0" fontId="0" fillId="3" borderId="2" xfId="0" applyFont="1" applyFill="1" applyBorder="1" applyAlignment="1">
      <alignment horizontal="center" wrapText="1"/>
    </xf>
    <xf numFmtId="2" fontId="0" fillId="3" borderId="3" xfId="0" applyNumberFormat="1" applyFont="1" applyFill="1" applyBorder="1" applyAlignment="1">
      <alignment horizontal="right" wrapText="1"/>
    </xf>
    <xf numFmtId="0" fontId="0" fillId="3" borderId="5" xfId="0" applyFont="1" applyFill="1" applyBorder="1" applyAlignment="1">
      <alignment horizontal="center" wrapText="1"/>
    </xf>
    <xf numFmtId="2" fontId="0" fillId="3" borderId="1" xfId="0" applyNumberFormat="1" applyFont="1" applyFill="1" applyBorder="1" applyAlignment="1">
      <alignment horizontal="right" wrapText="1"/>
    </xf>
    <xf numFmtId="0" fontId="0" fillId="3" borderId="3" xfId="0" applyNumberFormat="1" applyFont="1" applyFill="1" applyBorder="1" applyAlignment="1">
      <alignment horizontal="center" wrapText="1"/>
    </xf>
    <xf numFmtId="0" fontId="0" fillId="3" borderId="1" xfId="0" applyNumberFormat="1" applyFont="1" applyFill="1" applyBorder="1" applyAlignment="1">
      <alignment horizontal="center" wrapText="1"/>
    </xf>
    <xf numFmtId="4" fontId="5" fillId="3" borderId="3" xfId="0" applyNumberFormat="1" applyFont="1" applyFill="1" applyBorder="1" applyAlignment="1">
      <alignment horizontal="center" wrapText="1"/>
    </xf>
    <xf numFmtId="2" fontId="5" fillId="3" borderId="3" xfId="0" applyNumberFormat="1" applyFont="1" applyFill="1" applyBorder="1" applyAlignment="1">
      <alignment horizontal="center" wrapText="1"/>
    </xf>
    <xf numFmtId="4" fontId="5" fillId="3" borderId="1" xfId="0" applyNumberFormat="1" applyFont="1" applyFill="1" applyBorder="1" applyAlignment="1">
      <alignment horizontal="center" wrapText="1"/>
    </xf>
    <xf numFmtId="2" fontId="5" fillId="3" borderId="1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5" fillId="0" borderId="3" xfId="0" applyNumberFormat="1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left" wrapText="1"/>
    </xf>
    <xf numFmtId="4" fontId="5" fillId="0" borderId="3" xfId="0" applyNumberFormat="1" applyFont="1" applyFill="1" applyBorder="1" applyAlignment="1">
      <alignment horizontal="right" wrapText="1"/>
    </xf>
    <xf numFmtId="0" fontId="5" fillId="0" borderId="1" xfId="0" applyNumberFormat="1" applyFont="1" applyFill="1" applyBorder="1" applyAlignment="1">
      <alignment horizontal="left" wrapText="1"/>
    </xf>
    <xf numFmtId="4" fontId="5" fillId="0" borderId="1" xfId="0" applyNumberFormat="1" applyFont="1" applyFill="1" applyBorder="1" applyAlignment="1">
      <alignment horizontal="right" wrapText="1"/>
    </xf>
    <xf numFmtId="0" fontId="5" fillId="0" borderId="1" xfId="0" applyFont="1" applyFill="1" applyBorder="1" applyAlignment="1">
      <alignment horizontal="left" wrapText="1"/>
    </xf>
    <xf numFmtId="4" fontId="5" fillId="0" borderId="1" xfId="0" applyNumberFormat="1" applyFont="1" applyFill="1" applyBorder="1" applyAlignment="1">
      <alignment wrapText="1"/>
    </xf>
    <xf numFmtId="4" fontId="5" fillId="0" borderId="8" xfId="0" applyNumberFormat="1" applyFont="1" applyFill="1" applyBorder="1" applyAlignment="1">
      <alignment horizontal="right" wrapText="1"/>
    </xf>
    <xf numFmtId="4" fontId="0" fillId="0" borderId="0" xfId="0" applyNumberFormat="1"/>
    <xf numFmtId="2" fontId="5" fillId="0" borderId="1" xfId="0" applyNumberFormat="1" applyFont="1" applyFill="1" applyBorder="1" applyAlignment="1">
      <alignment horizontal="right" wrapText="1"/>
    </xf>
    <xf numFmtId="0" fontId="5" fillId="3" borderId="3" xfId="0" applyNumberFormat="1" applyFont="1" applyFill="1" applyBorder="1" applyAlignment="1">
      <alignment horizontal="left" wrapText="1"/>
    </xf>
    <xf numFmtId="0" fontId="5" fillId="0" borderId="3" xfId="0" applyNumberFormat="1" applyFont="1" applyFill="1" applyBorder="1" applyAlignment="1">
      <alignment wrapText="1"/>
    </xf>
    <xf numFmtId="0" fontId="5" fillId="0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4" fontId="6" fillId="2" borderId="16" xfId="0" applyNumberFormat="1" applyFont="1" applyFill="1" applyBorder="1"/>
    <xf numFmtId="0" fontId="5" fillId="0" borderId="17" xfId="0" applyNumberFormat="1" applyFont="1" applyFill="1" applyBorder="1" applyAlignment="1">
      <alignment horizontal="left" wrapText="1"/>
    </xf>
    <xf numFmtId="164" fontId="11" fillId="0" borderId="1" xfId="0" applyNumberFormat="1" applyFont="1" applyFill="1" applyBorder="1" applyAlignment="1">
      <alignment horizontal="center" wrapText="1"/>
    </xf>
    <xf numFmtId="0" fontId="5" fillId="3" borderId="10" xfId="0" applyFont="1" applyFill="1" applyBorder="1" applyAlignment="1">
      <alignment horizontal="center" wrapText="1"/>
    </xf>
    <xf numFmtId="0" fontId="5" fillId="0" borderId="11" xfId="0" applyNumberFormat="1" applyFont="1" applyFill="1" applyBorder="1" applyAlignment="1">
      <alignment horizontal="left" wrapText="1"/>
    </xf>
    <xf numFmtId="0" fontId="5" fillId="0" borderId="11" xfId="0" applyFont="1" applyFill="1" applyBorder="1" applyAlignment="1">
      <alignment horizontal="left" wrapText="1"/>
    </xf>
    <xf numFmtId="4" fontId="5" fillId="0" borderId="12" xfId="0" applyNumberFormat="1" applyFont="1" applyFill="1" applyBorder="1" applyAlignment="1">
      <alignment horizontal="right" wrapText="1"/>
    </xf>
    <xf numFmtId="164" fontId="11" fillId="0" borderId="3" xfId="0" applyNumberFormat="1" applyFont="1" applyFill="1" applyBorder="1" applyAlignment="1">
      <alignment horizontal="center" wrapText="1"/>
    </xf>
    <xf numFmtId="0" fontId="5" fillId="0" borderId="17" xfId="0" applyNumberFormat="1" applyFont="1" applyFill="1" applyBorder="1" applyAlignment="1">
      <alignment wrapText="1"/>
    </xf>
    <xf numFmtId="164" fontId="11" fillId="0" borderId="17" xfId="0" applyNumberFormat="1" applyFont="1" applyFill="1" applyBorder="1" applyAlignment="1">
      <alignment horizontal="center" wrapText="1"/>
    </xf>
    <xf numFmtId="4" fontId="5" fillId="3" borderId="17" xfId="0" applyNumberFormat="1" applyFont="1" applyFill="1" applyBorder="1" applyAlignment="1">
      <alignment horizontal="center" wrapText="1"/>
    </xf>
    <xf numFmtId="2" fontId="5" fillId="3" borderId="17" xfId="0" applyNumberFormat="1" applyFont="1" applyFill="1" applyBorder="1" applyAlignment="1">
      <alignment horizontal="center" wrapText="1"/>
    </xf>
    <xf numFmtId="4" fontId="5" fillId="3" borderId="17" xfId="0" applyNumberFormat="1" applyFont="1" applyFill="1" applyBorder="1" applyAlignment="1">
      <alignment horizontal="right" wrapText="1"/>
    </xf>
    <xf numFmtId="4" fontId="5" fillId="3" borderId="18" xfId="0" applyNumberFormat="1" applyFont="1" applyFill="1" applyBorder="1" applyAlignment="1">
      <alignment horizontal="right" wrapText="1"/>
    </xf>
    <xf numFmtId="4" fontId="7" fillId="2" borderId="11" xfId="0" applyNumberFormat="1" applyFont="1" applyFill="1" applyBorder="1"/>
    <xf numFmtId="2" fontId="7" fillId="2" borderId="11" xfId="0" applyNumberFormat="1" applyFont="1" applyFill="1" applyBorder="1"/>
    <xf numFmtId="4" fontId="7" fillId="2" borderId="12" xfId="0" applyNumberFormat="1" applyFont="1" applyFill="1" applyBorder="1"/>
    <xf numFmtId="0" fontId="5" fillId="0" borderId="8" xfId="0" applyNumberFormat="1" applyFont="1" applyFill="1" applyBorder="1" applyAlignment="1">
      <alignment horizontal="left" wrapText="1"/>
    </xf>
    <xf numFmtId="0" fontId="5" fillId="3" borderId="22" xfId="0" applyFont="1" applyFill="1" applyBorder="1" applyAlignment="1">
      <alignment horizontal="center" wrapText="1"/>
    </xf>
    <xf numFmtId="0" fontId="7" fillId="2" borderId="13" xfId="0" applyFont="1" applyFill="1" applyBorder="1" applyAlignment="1">
      <alignment horizontal="center" wrapText="1"/>
    </xf>
    <xf numFmtId="0" fontId="7" fillId="2" borderId="14" xfId="0" applyFont="1" applyFill="1" applyBorder="1" applyAlignment="1">
      <alignment horizontal="center" wrapText="1"/>
    </xf>
    <xf numFmtId="0" fontId="7" fillId="2" borderId="15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7" fillId="2" borderId="19" xfId="0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857250</xdr:colOff>
      <xdr:row>0</xdr:row>
      <xdr:rowOff>0</xdr:rowOff>
    </xdr:from>
    <xdr:to>
      <xdr:col>9</xdr:col>
      <xdr:colOff>762000</xdr:colOff>
      <xdr:row>3</xdr:row>
      <xdr:rowOff>19050</xdr:rowOff>
    </xdr:to>
    <xdr:pic>
      <xdr:nvPicPr>
        <xdr:cNvPr id="4" name="Imagen 3" descr="Papel Cabecilla DIGEIG 201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79" t="-8921" r="-199" b="712"/>
        <a:stretch/>
      </xdr:blipFill>
      <xdr:spPr bwMode="auto">
        <a:xfrm>
          <a:off x="3267075" y="0"/>
          <a:ext cx="8486775" cy="1447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1081089</xdr:colOff>
      <xdr:row>135</xdr:row>
      <xdr:rowOff>121450</xdr:rowOff>
    </xdr:from>
    <xdr:to>
      <xdr:col>11</xdr:col>
      <xdr:colOff>360748</xdr:colOff>
      <xdr:row>145</xdr:row>
      <xdr:rowOff>242534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98058" y="59295513"/>
          <a:ext cx="9590471" cy="28595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0</xdr:rowOff>
    </xdr:from>
    <xdr:to>
      <xdr:col>9</xdr:col>
      <xdr:colOff>871934</xdr:colOff>
      <xdr:row>3</xdr:row>
      <xdr:rowOff>19050</xdr:rowOff>
    </xdr:to>
    <xdr:pic>
      <xdr:nvPicPr>
        <xdr:cNvPr id="3" name="Imagen 2" descr="Papel Cabecilla DIGEIG 201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79" t="-8921" r="-199" b="712"/>
        <a:stretch/>
      </xdr:blipFill>
      <xdr:spPr bwMode="auto">
        <a:xfrm>
          <a:off x="4391025" y="0"/>
          <a:ext cx="8486775" cy="1447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523874</xdr:colOff>
      <xdr:row>31</xdr:row>
      <xdr:rowOff>236145</xdr:rowOff>
    </xdr:from>
    <xdr:to>
      <xdr:col>11</xdr:col>
      <xdr:colOff>720712</xdr:colOff>
      <xdr:row>42</xdr:row>
      <xdr:rowOff>178631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20046" y="21300286"/>
          <a:ext cx="9588884" cy="29984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762000</xdr:colOff>
      <xdr:row>0</xdr:row>
      <xdr:rowOff>0</xdr:rowOff>
    </xdr:from>
    <xdr:to>
      <xdr:col>9</xdr:col>
      <xdr:colOff>666750</xdr:colOff>
      <xdr:row>3</xdr:row>
      <xdr:rowOff>19050</xdr:rowOff>
    </xdr:to>
    <xdr:pic>
      <xdr:nvPicPr>
        <xdr:cNvPr id="4" name="Imagen 3" descr="Papel Cabecilla DIGEIG 201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79" t="-8921" r="-199" b="712"/>
        <a:stretch/>
      </xdr:blipFill>
      <xdr:spPr bwMode="auto">
        <a:xfrm>
          <a:off x="3171825" y="0"/>
          <a:ext cx="8486775" cy="1447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932667</xdr:colOff>
      <xdr:row>19</xdr:row>
      <xdr:rowOff>137318</xdr:rowOff>
    </xdr:from>
    <xdr:to>
      <xdr:col>10</xdr:col>
      <xdr:colOff>337349</xdr:colOff>
      <xdr:row>29</xdr:row>
      <xdr:rowOff>160643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53605" y="6388099"/>
          <a:ext cx="8889994" cy="28014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342901</xdr:colOff>
      <xdr:row>0</xdr:row>
      <xdr:rowOff>19050</xdr:rowOff>
    </xdr:from>
    <xdr:to>
      <xdr:col>5</xdr:col>
      <xdr:colOff>314326</xdr:colOff>
      <xdr:row>2</xdr:row>
      <xdr:rowOff>352425</xdr:rowOff>
    </xdr:to>
    <xdr:pic>
      <xdr:nvPicPr>
        <xdr:cNvPr id="2" name="Imagen 1" descr="Papel Cabecilla DIGEIG 201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79" t="-8921" r="-199" b="712"/>
        <a:stretch/>
      </xdr:blipFill>
      <xdr:spPr bwMode="auto">
        <a:xfrm>
          <a:off x="695326" y="19050"/>
          <a:ext cx="7067550" cy="1285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128589</xdr:rowOff>
    </xdr:from>
    <xdr:to>
      <xdr:col>5</xdr:col>
      <xdr:colOff>47789</xdr:colOff>
      <xdr:row>22</xdr:row>
      <xdr:rowOff>152400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2025" y="5310189"/>
          <a:ext cx="6534314" cy="19573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01"/>
  <sheetViews>
    <sheetView tabSelected="1" zoomScaleNormal="100" zoomScaleSheetLayoutView="80" workbookViewId="0">
      <selection activeCell="A9" sqref="A9:N9"/>
    </sheetView>
  </sheetViews>
  <sheetFormatPr baseColWidth="10" defaultColWidth="9.140625" defaultRowHeight="12.75" x14ac:dyDescent="0.2"/>
  <cols>
    <col min="1" max="1" width="5.28515625" style="5" customWidth="1"/>
    <col min="2" max="2" width="30.85546875" customWidth="1"/>
    <col min="3" max="3" width="28.28515625" customWidth="1"/>
    <col min="4" max="4" width="25.42578125" customWidth="1"/>
    <col min="5" max="5" width="21.85546875" style="5" customWidth="1"/>
    <col min="6" max="14" width="13.28515625" customWidth="1"/>
  </cols>
  <sheetData>
    <row r="1" spans="1:15" ht="37.5" customHeight="1" x14ac:dyDescent="0.2"/>
    <row r="2" spans="1:15" ht="37.5" customHeight="1" x14ac:dyDescent="0.2"/>
    <row r="3" spans="1:15" ht="37.5" customHeight="1" x14ac:dyDescent="0.2"/>
    <row r="4" spans="1:15" ht="19.5" customHeight="1" x14ac:dyDescent="0.2">
      <c r="A4" s="95" t="s">
        <v>258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</row>
    <row r="5" spans="1:15" ht="14.25" customHeight="1" x14ac:dyDescent="0.2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5" ht="26.25" customHeight="1" x14ac:dyDescent="0.25">
      <c r="A6" s="96" t="s">
        <v>131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</row>
    <row r="7" spans="1:15" ht="20.25" customHeight="1" x14ac:dyDescent="0.25">
      <c r="A7" s="94" t="s">
        <v>263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</row>
    <row r="8" spans="1:15" ht="11.25" customHeight="1" x14ac:dyDescent="0.2">
      <c r="B8" s="1"/>
      <c r="C8" s="1"/>
      <c r="E8" s="6"/>
      <c r="F8" s="1"/>
      <c r="G8" s="1"/>
      <c r="H8" s="1"/>
      <c r="J8" s="1"/>
      <c r="L8" s="1"/>
      <c r="M8" s="1"/>
    </row>
    <row r="9" spans="1:15" s="12" customFormat="1" ht="18" customHeight="1" x14ac:dyDescent="0.2">
      <c r="A9" s="93" t="s">
        <v>262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</row>
    <row r="10" spans="1:15" ht="10.5" customHeight="1" thickBot="1" x14ac:dyDescent="0.25">
      <c r="B10" s="1"/>
      <c r="C10" s="1"/>
      <c r="E10" s="6"/>
      <c r="F10" s="1"/>
      <c r="G10" s="1"/>
      <c r="H10" s="1"/>
      <c r="J10" s="1"/>
      <c r="L10" s="1"/>
      <c r="M10" s="1"/>
    </row>
    <row r="11" spans="1:15" s="13" customFormat="1" ht="29.25" customHeight="1" thickBot="1" x14ac:dyDescent="0.3">
      <c r="A11" s="32" t="s">
        <v>115</v>
      </c>
      <c r="B11" s="33" t="s">
        <v>107</v>
      </c>
      <c r="C11" s="33" t="s">
        <v>110</v>
      </c>
      <c r="D11" s="33" t="s">
        <v>108</v>
      </c>
      <c r="E11" s="33" t="s">
        <v>109</v>
      </c>
      <c r="F11" s="34" t="s">
        <v>227</v>
      </c>
      <c r="G11" s="34" t="s">
        <v>0</v>
      </c>
      <c r="H11" s="34" t="s">
        <v>1</v>
      </c>
      <c r="I11" s="34" t="s">
        <v>2</v>
      </c>
      <c r="J11" s="34" t="s">
        <v>3</v>
      </c>
      <c r="K11" s="34" t="s">
        <v>4</v>
      </c>
      <c r="L11" s="34" t="s">
        <v>5</v>
      </c>
      <c r="M11" s="34" t="s">
        <v>6</v>
      </c>
      <c r="N11" s="35" t="s">
        <v>159</v>
      </c>
    </row>
    <row r="12" spans="1:15" s="2" customFormat="1" ht="12" customHeight="1" thickBot="1" x14ac:dyDescent="0.25">
      <c r="A12" s="11"/>
      <c r="B12" s="4"/>
      <c r="C12" s="4"/>
      <c r="D12" s="4"/>
      <c r="E12" s="8"/>
      <c r="F12" s="4"/>
      <c r="G12" s="4"/>
      <c r="H12" s="4"/>
      <c r="I12" s="4"/>
      <c r="J12" s="4"/>
      <c r="K12" s="4"/>
      <c r="L12" s="4"/>
      <c r="M12" s="4"/>
      <c r="N12" s="4"/>
      <c r="O12" s="3"/>
    </row>
    <row r="13" spans="1:15" s="15" customFormat="1" ht="36" customHeight="1" x14ac:dyDescent="0.2">
      <c r="A13" s="16">
        <v>1</v>
      </c>
      <c r="B13" s="67" t="s">
        <v>80</v>
      </c>
      <c r="C13" s="57" t="s">
        <v>125</v>
      </c>
      <c r="D13" s="57" t="s">
        <v>81</v>
      </c>
      <c r="E13" s="58" t="s">
        <v>130</v>
      </c>
      <c r="F13" s="59">
        <v>250000</v>
      </c>
      <c r="G13" s="18">
        <v>0</v>
      </c>
      <c r="H13" s="59">
        <v>250000</v>
      </c>
      <c r="I13" s="17">
        <v>6788.12</v>
      </c>
      <c r="J13" s="59">
        <v>48487.06</v>
      </c>
      <c r="K13" s="17">
        <v>3595.1</v>
      </c>
      <c r="L13" s="18">
        <v>25</v>
      </c>
      <c r="M13" s="17">
        <f t="shared" ref="M13:M76" si="0">I13+J13+K13+L13</f>
        <v>58895.28</v>
      </c>
      <c r="N13" s="19">
        <f t="shared" ref="N13:N60" si="1">H13-M13</f>
        <v>191104.72</v>
      </c>
    </row>
    <row r="14" spans="1:15" s="15" customFormat="1" ht="36" customHeight="1" x14ac:dyDescent="0.2">
      <c r="A14" s="89">
        <v>2</v>
      </c>
      <c r="B14" s="60" t="s">
        <v>143</v>
      </c>
      <c r="C14" s="60" t="s">
        <v>125</v>
      </c>
      <c r="D14" s="60" t="s">
        <v>144</v>
      </c>
      <c r="E14" s="60" t="s">
        <v>139</v>
      </c>
      <c r="F14" s="61">
        <v>45000</v>
      </c>
      <c r="G14" s="22">
        <v>0</v>
      </c>
      <c r="H14" s="61">
        <v>45000</v>
      </c>
      <c r="I14" s="21">
        <v>1291.5</v>
      </c>
      <c r="J14" s="61">
        <v>0</v>
      </c>
      <c r="K14" s="21">
        <v>1368</v>
      </c>
      <c r="L14" s="22">
        <v>25</v>
      </c>
      <c r="M14" s="21">
        <f t="shared" si="0"/>
        <v>2684.5</v>
      </c>
      <c r="N14" s="23">
        <f t="shared" ref="N14" si="2">H14-M14</f>
        <v>42315.5</v>
      </c>
    </row>
    <row r="15" spans="1:15" s="15" customFormat="1" ht="36" customHeight="1" x14ac:dyDescent="0.2">
      <c r="A15" s="20">
        <v>3</v>
      </c>
      <c r="B15" s="60" t="s">
        <v>137</v>
      </c>
      <c r="C15" s="60" t="s">
        <v>125</v>
      </c>
      <c r="D15" s="60" t="s">
        <v>138</v>
      </c>
      <c r="E15" s="60" t="s">
        <v>139</v>
      </c>
      <c r="F15" s="61">
        <v>35000</v>
      </c>
      <c r="G15" s="22">
        <v>0</v>
      </c>
      <c r="H15" s="61">
        <v>35000</v>
      </c>
      <c r="I15" s="21">
        <v>1004.5</v>
      </c>
      <c r="J15" s="66">
        <v>0</v>
      </c>
      <c r="K15" s="21">
        <v>1064</v>
      </c>
      <c r="L15" s="22">
        <v>25</v>
      </c>
      <c r="M15" s="21">
        <f t="shared" si="0"/>
        <v>2093.5</v>
      </c>
      <c r="N15" s="23">
        <f t="shared" si="1"/>
        <v>32906.5</v>
      </c>
    </row>
    <row r="16" spans="1:15" s="15" customFormat="1" ht="36" customHeight="1" x14ac:dyDescent="0.2">
      <c r="A16" s="20">
        <v>4</v>
      </c>
      <c r="B16" s="60" t="s">
        <v>72</v>
      </c>
      <c r="C16" s="60" t="s">
        <v>125</v>
      </c>
      <c r="D16" s="60" t="s">
        <v>144</v>
      </c>
      <c r="E16" s="60" t="s">
        <v>139</v>
      </c>
      <c r="F16" s="61">
        <v>45000</v>
      </c>
      <c r="G16" s="22">
        <v>0</v>
      </c>
      <c r="H16" s="61">
        <v>45000</v>
      </c>
      <c r="I16" s="21">
        <v>1291.5</v>
      </c>
      <c r="J16" s="61">
        <v>740.64</v>
      </c>
      <c r="K16" s="21">
        <v>1368</v>
      </c>
      <c r="L16" s="22">
        <v>25</v>
      </c>
      <c r="M16" s="21">
        <f t="shared" si="0"/>
        <v>3425.14</v>
      </c>
      <c r="N16" s="23">
        <f t="shared" si="1"/>
        <v>41574.86</v>
      </c>
    </row>
    <row r="17" spans="1:14" s="15" customFormat="1" ht="36" customHeight="1" x14ac:dyDescent="0.2">
      <c r="A17" s="20">
        <v>5</v>
      </c>
      <c r="B17" s="60" t="s">
        <v>85</v>
      </c>
      <c r="C17" s="60" t="s">
        <v>125</v>
      </c>
      <c r="D17" s="60" t="s">
        <v>86</v>
      </c>
      <c r="E17" s="60" t="s">
        <v>139</v>
      </c>
      <c r="F17" s="61">
        <v>100000</v>
      </c>
      <c r="G17" s="22">
        <v>0</v>
      </c>
      <c r="H17" s="61">
        <v>100000</v>
      </c>
      <c r="I17" s="21">
        <v>2870</v>
      </c>
      <c r="J17" s="61">
        <v>12105.37</v>
      </c>
      <c r="K17" s="21">
        <v>3040</v>
      </c>
      <c r="L17" s="22">
        <v>25</v>
      </c>
      <c r="M17" s="21">
        <f t="shared" si="0"/>
        <v>18040.370000000003</v>
      </c>
      <c r="N17" s="23">
        <f t="shared" si="1"/>
        <v>81959.63</v>
      </c>
    </row>
    <row r="18" spans="1:14" s="15" customFormat="1" ht="36" customHeight="1" x14ac:dyDescent="0.2">
      <c r="A18" s="20">
        <v>6</v>
      </c>
      <c r="B18" s="60" t="s">
        <v>142</v>
      </c>
      <c r="C18" s="60" t="s">
        <v>125</v>
      </c>
      <c r="D18" s="60" t="s">
        <v>86</v>
      </c>
      <c r="E18" s="60" t="s">
        <v>139</v>
      </c>
      <c r="F18" s="61">
        <v>100000</v>
      </c>
      <c r="G18" s="22">
        <v>0</v>
      </c>
      <c r="H18" s="61">
        <v>100000</v>
      </c>
      <c r="I18" s="21">
        <v>2870</v>
      </c>
      <c r="J18" s="61">
        <v>12105.37</v>
      </c>
      <c r="K18" s="21">
        <v>3040</v>
      </c>
      <c r="L18" s="22">
        <v>25</v>
      </c>
      <c r="M18" s="21">
        <f t="shared" si="0"/>
        <v>18040.370000000003</v>
      </c>
      <c r="N18" s="23">
        <f t="shared" si="1"/>
        <v>81959.63</v>
      </c>
    </row>
    <row r="19" spans="1:14" s="15" customFormat="1" ht="36" customHeight="1" x14ac:dyDescent="0.2">
      <c r="A19" s="20">
        <v>7</v>
      </c>
      <c r="B19" s="62" t="s">
        <v>153</v>
      </c>
      <c r="C19" s="60" t="s">
        <v>125</v>
      </c>
      <c r="D19" s="60" t="s">
        <v>86</v>
      </c>
      <c r="E19" s="60" t="s">
        <v>139</v>
      </c>
      <c r="F19" s="61">
        <v>80000</v>
      </c>
      <c r="G19" s="22">
        <v>0</v>
      </c>
      <c r="H19" s="61">
        <v>80000</v>
      </c>
      <c r="I19" s="21">
        <v>2296</v>
      </c>
      <c r="J19" s="61">
        <v>2954.69</v>
      </c>
      <c r="K19" s="21">
        <v>2432</v>
      </c>
      <c r="L19" s="22">
        <v>25</v>
      </c>
      <c r="M19" s="21">
        <f t="shared" si="0"/>
        <v>7707.6900000000005</v>
      </c>
      <c r="N19" s="23">
        <f t="shared" si="1"/>
        <v>72292.31</v>
      </c>
    </row>
    <row r="20" spans="1:14" s="15" customFormat="1" ht="36" customHeight="1" x14ac:dyDescent="0.2">
      <c r="A20" s="20">
        <v>8</v>
      </c>
      <c r="B20" s="60" t="s">
        <v>73</v>
      </c>
      <c r="C20" s="60" t="s">
        <v>125</v>
      </c>
      <c r="D20" s="60" t="s">
        <v>13</v>
      </c>
      <c r="E20" s="60" t="s">
        <v>116</v>
      </c>
      <c r="F20" s="61">
        <v>38000</v>
      </c>
      <c r="G20" s="22">
        <v>0</v>
      </c>
      <c r="H20" s="61">
        <v>38000</v>
      </c>
      <c r="I20" s="21">
        <v>1090.5999999999999</v>
      </c>
      <c r="J20" s="66">
        <v>0</v>
      </c>
      <c r="K20" s="21">
        <v>1155.2</v>
      </c>
      <c r="L20" s="21">
        <v>1060.93</v>
      </c>
      <c r="M20" s="21">
        <f t="shared" si="0"/>
        <v>3306.7300000000005</v>
      </c>
      <c r="N20" s="23">
        <f t="shared" si="1"/>
        <v>34693.269999999997</v>
      </c>
    </row>
    <row r="21" spans="1:14" s="15" customFormat="1" ht="30" customHeight="1" x14ac:dyDescent="0.2">
      <c r="A21" s="20">
        <v>9</v>
      </c>
      <c r="B21" s="60" t="s">
        <v>75</v>
      </c>
      <c r="C21" s="60" t="s">
        <v>125</v>
      </c>
      <c r="D21" s="60" t="s">
        <v>39</v>
      </c>
      <c r="E21" s="60" t="s">
        <v>116</v>
      </c>
      <c r="F21" s="61">
        <v>22000</v>
      </c>
      <c r="G21" s="22">
        <v>0</v>
      </c>
      <c r="H21" s="61">
        <v>22000</v>
      </c>
      <c r="I21" s="22">
        <v>631.4</v>
      </c>
      <c r="J21" s="66">
        <v>0</v>
      </c>
      <c r="K21" s="22">
        <v>668.8</v>
      </c>
      <c r="L21" s="22">
        <v>25</v>
      </c>
      <c r="M21" s="21">
        <f t="shared" si="0"/>
        <v>1325.1999999999998</v>
      </c>
      <c r="N21" s="23">
        <f>H21-M21</f>
        <v>20674.8</v>
      </c>
    </row>
    <row r="22" spans="1:14" s="15" customFormat="1" ht="36" customHeight="1" x14ac:dyDescent="0.2">
      <c r="A22" s="20">
        <v>10</v>
      </c>
      <c r="B22" s="60" t="s">
        <v>102</v>
      </c>
      <c r="C22" s="60" t="s">
        <v>125</v>
      </c>
      <c r="D22" s="60" t="s">
        <v>243</v>
      </c>
      <c r="E22" s="60" t="s">
        <v>111</v>
      </c>
      <c r="F22" s="61">
        <v>110000</v>
      </c>
      <c r="G22" s="22">
        <v>0</v>
      </c>
      <c r="H22" s="61">
        <v>110000</v>
      </c>
      <c r="I22" s="21">
        <v>3157</v>
      </c>
      <c r="J22" s="61">
        <v>14457.62</v>
      </c>
      <c r="K22" s="21">
        <v>3344</v>
      </c>
      <c r="L22" s="21">
        <v>2524.56</v>
      </c>
      <c r="M22" s="21">
        <f t="shared" si="0"/>
        <v>23483.180000000004</v>
      </c>
      <c r="N22" s="23">
        <f t="shared" si="1"/>
        <v>86516.819999999992</v>
      </c>
    </row>
    <row r="23" spans="1:14" s="15" customFormat="1" ht="36" customHeight="1" x14ac:dyDescent="0.2">
      <c r="A23" s="20">
        <v>11</v>
      </c>
      <c r="B23" s="60" t="s">
        <v>76</v>
      </c>
      <c r="C23" s="60" t="s">
        <v>124</v>
      </c>
      <c r="D23" s="60" t="s">
        <v>77</v>
      </c>
      <c r="E23" s="62" t="s">
        <v>130</v>
      </c>
      <c r="F23" s="61">
        <v>185000</v>
      </c>
      <c r="G23" s="22">
        <v>0</v>
      </c>
      <c r="H23" s="61">
        <v>185000</v>
      </c>
      <c r="I23" s="21">
        <v>5309.5</v>
      </c>
      <c r="J23" s="61">
        <v>32347.74</v>
      </c>
      <c r="K23" s="21">
        <v>3595.1</v>
      </c>
      <c r="L23" s="21">
        <v>1060.93</v>
      </c>
      <c r="M23" s="21">
        <f t="shared" si="0"/>
        <v>42313.270000000004</v>
      </c>
      <c r="N23" s="23">
        <f t="shared" si="1"/>
        <v>142686.72999999998</v>
      </c>
    </row>
    <row r="24" spans="1:14" s="15" customFormat="1" ht="36" customHeight="1" x14ac:dyDescent="0.2">
      <c r="A24" s="20">
        <v>12</v>
      </c>
      <c r="B24" s="60" t="s">
        <v>71</v>
      </c>
      <c r="C24" s="60" t="s">
        <v>124</v>
      </c>
      <c r="D24" s="60" t="s">
        <v>144</v>
      </c>
      <c r="E24" s="60" t="s">
        <v>139</v>
      </c>
      <c r="F24" s="61">
        <v>70000</v>
      </c>
      <c r="G24" s="22">
        <v>0</v>
      </c>
      <c r="H24" s="61">
        <v>70000</v>
      </c>
      <c r="I24" s="21">
        <v>2009</v>
      </c>
      <c r="J24" s="61">
        <v>5368.48</v>
      </c>
      <c r="K24" s="21">
        <v>2128</v>
      </c>
      <c r="L24" s="22">
        <v>25</v>
      </c>
      <c r="M24" s="21">
        <f t="shared" si="0"/>
        <v>9530.48</v>
      </c>
      <c r="N24" s="23">
        <f t="shared" ref="N24" si="3">H24-M24</f>
        <v>60469.520000000004</v>
      </c>
    </row>
    <row r="25" spans="1:14" s="15" customFormat="1" ht="36" customHeight="1" x14ac:dyDescent="0.2">
      <c r="A25" s="20">
        <v>13</v>
      </c>
      <c r="B25" s="60" t="s">
        <v>94</v>
      </c>
      <c r="C25" s="60" t="s">
        <v>124</v>
      </c>
      <c r="D25" s="60" t="s">
        <v>22</v>
      </c>
      <c r="E25" s="60" t="s">
        <v>114</v>
      </c>
      <c r="F25" s="61">
        <v>35000</v>
      </c>
      <c r="G25" s="22">
        <v>0</v>
      </c>
      <c r="H25" s="61">
        <v>35000</v>
      </c>
      <c r="I25" s="21">
        <v>1004.5</v>
      </c>
      <c r="J25" s="66">
        <v>0</v>
      </c>
      <c r="K25" s="21">
        <v>1064</v>
      </c>
      <c r="L25" s="22">
        <v>25</v>
      </c>
      <c r="M25" s="21">
        <f t="shared" si="0"/>
        <v>2093.5</v>
      </c>
      <c r="N25" s="23">
        <f t="shared" si="1"/>
        <v>32906.5</v>
      </c>
    </row>
    <row r="26" spans="1:14" s="15" customFormat="1" ht="36" customHeight="1" x14ac:dyDescent="0.2">
      <c r="A26" s="20">
        <v>14</v>
      </c>
      <c r="B26" s="60" t="s">
        <v>12</v>
      </c>
      <c r="C26" s="60" t="s">
        <v>124</v>
      </c>
      <c r="D26" s="60" t="s">
        <v>13</v>
      </c>
      <c r="E26" s="60" t="s">
        <v>116</v>
      </c>
      <c r="F26" s="61">
        <v>22000</v>
      </c>
      <c r="G26" s="22">
        <v>0</v>
      </c>
      <c r="H26" s="61">
        <v>22000</v>
      </c>
      <c r="I26" s="22">
        <v>631.4</v>
      </c>
      <c r="J26" s="66">
        <v>0</v>
      </c>
      <c r="K26" s="22">
        <v>668.8</v>
      </c>
      <c r="L26" s="22">
        <v>25</v>
      </c>
      <c r="M26" s="21">
        <f t="shared" si="0"/>
        <v>1325.1999999999998</v>
      </c>
      <c r="N26" s="23">
        <f>H26-M26</f>
        <v>20674.8</v>
      </c>
    </row>
    <row r="27" spans="1:14" s="15" customFormat="1" ht="36" customHeight="1" x14ac:dyDescent="0.2">
      <c r="A27" s="20">
        <v>15</v>
      </c>
      <c r="B27" s="60" t="s">
        <v>84</v>
      </c>
      <c r="C27" s="60" t="s">
        <v>126</v>
      </c>
      <c r="D27" s="60" t="s">
        <v>140</v>
      </c>
      <c r="E27" s="60" t="s">
        <v>114</v>
      </c>
      <c r="F27" s="63">
        <v>125000</v>
      </c>
      <c r="G27" s="22">
        <v>0</v>
      </c>
      <c r="H27" s="63">
        <v>125000</v>
      </c>
      <c r="I27" s="21">
        <v>3587.5</v>
      </c>
      <c r="J27" s="61">
        <v>18037.22</v>
      </c>
      <c r="K27" s="21">
        <v>3595.1</v>
      </c>
      <c r="L27" s="22">
        <v>25</v>
      </c>
      <c r="M27" s="21">
        <f t="shared" si="0"/>
        <v>25244.82</v>
      </c>
      <c r="N27" s="23">
        <f t="shared" si="1"/>
        <v>99755.18</v>
      </c>
    </row>
    <row r="28" spans="1:14" s="15" customFormat="1" ht="36" customHeight="1" x14ac:dyDescent="0.2">
      <c r="A28" s="20">
        <v>16</v>
      </c>
      <c r="B28" s="60" t="s">
        <v>147</v>
      </c>
      <c r="C28" s="60" t="s">
        <v>126</v>
      </c>
      <c r="D28" s="60" t="s">
        <v>22</v>
      </c>
      <c r="E28" s="60" t="s">
        <v>114</v>
      </c>
      <c r="F28" s="61">
        <v>35000</v>
      </c>
      <c r="G28" s="22">
        <v>0</v>
      </c>
      <c r="H28" s="61">
        <v>35000</v>
      </c>
      <c r="I28" s="21">
        <v>1004.5</v>
      </c>
      <c r="J28" s="66">
        <v>0</v>
      </c>
      <c r="K28" s="21">
        <v>1064</v>
      </c>
      <c r="L28" s="22">
        <v>25</v>
      </c>
      <c r="M28" s="21">
        <f t="shared" si="0"/>
        <v>2093.5</v>
      </c>
      <c r="N28" s="23">
        <f t="shared" si="1"/>
        <v>32906.5</v>
      </c>
    </row>
    <row r="29" spans="1:14" s="15" customFormat="1" ht="36" customHeight="1" x14ac:dyDescent="0.2">
      <c r="A29" s="20">
        <v>17</v>
      </c>
      <c r="B29" s="60" t="s">
        <v>57</v>
      </c>
      <c r="C29" s="62" t="s">
        <v>127</v>
      </c>
      <c r="D29" s="60" t="s">
        <v>22</v>
      </c>
      <c r="E29" s="60" t="s">
        <v>114</v>
      </c>
      <c r="F29" s="61">
        <v>26250</v>
      </c>
      <c r="G29" s="22">
        <v>0</v>
      </c>
      <c r="H29" s="61">
        <v>26250</v>
      </c>
      <c r="I29" s="21">
        <v>753.38</v>
      </c>
      <c r="J29" s="61">
        <v>0</v>
      </c>
      <c r="K29" s="21">
        <v>798</v>
      </c>
      <c r="L29" s="22">
        <v>25</v>
      </c>
      <c r="M29" s="21">
        <f t="shared" si="0"/>
        <v>1576.38</v>
      </c>
      <c r="N29" s="23">
        <f t="shared" si="1"/>
        <v>24673.62</v>
      </c>
    </row>
    <row r="30" spans="1:14" s="15" customFormat="1" ht="36" customHeight="1" x14ac:dyDescent="0.2">
      <c r="A30" s="20">
        <v>18</v>
      </c>
      <c r="B30" s="60" t="s">
        <v>89</v>
      </c>
      <c r="C30" s="62" t="s">
        <v>127</v>
      </c>
      <c r="D30" s="60" t="s">
        <v>207</v>
      </c>
      <c r="E30" s="60" t="s">
        <v>231</v>
      </c>
      <c r="F30" s="61">
        <v>60000</v>
      </c>
      <c r="G30" s="22">
        <v>0</v>
      </c>
      <c r="H30" s="61">
        <v>60000</v>
      </c>
      <c r="I30" s="21">
        <v>1722</v>
      </c>
      <c r="J30" s="61">
        <v>2857.7</v>
      </c>
      <c r="K30" s="21">
        <v>1824</v>
      </c>
      <c r="L30" s="22">
        <v>25</v>
      </c>
      <c r="M30" s="21">
        <f t="shared" si="0"/>
        <v>6428.7</v>
      </c>
      <c r="N30" s="23">
        <f t="shared" si="1"/>
        <v>53571.3</v>
      </c>
    </row>
    <row r="31" spans="1:14" s="15" customFormat="1" ht="36" customHeight="1" x14ac:dyDescent="0.2">
      <c r="A31" s="20">
        <v>19</v>
      </c>
      <c r="B31" s="60" t="s">
        <v>96</v>
      </c>
      <c r="C31" s="62" t="s">
        <v>127</v>
      </c>
      <c r="D31" s="60" t="s">
        <v>22</v>
      </c>
      <c r="E31" s="60" t="s">
        <v>111</v>
      </c>
      <c r="F31" s="61">
        <v>35000</v>
      </c>
      <c r="G31" s="22">
        <v>0</v>
      </c>
      <c r="H31" s="61">
        <v>35000</v>
      </c>
      <c r="I31" s="21">
        <v>1004.5</v>
      </c>
      <c r="J31" s="66">
        <v>0</v>
      </c>
      <c r="K31" s="21">
        <v>1064</v>
      </c>
      <c r="L31" s="22">
        <v>25</v>
      </c>
      <c r="M31" s="21">
        <f t="shared" si="0"/>
        <v>2093.5</v>
      </c>
      <c r="N31" s="23">
        <f t="shared" si="1"/>
        <v>32906.5</v>
      </c>
    </row>
    <row r="32" spans="1:14" s="15" customFormat="1" ht="36" customHeight="1" x14ac:dyDescent="0.2">
      <c r="A32" s="20">
        <v>20</v>
      </c>
      <c r="B32" s="60" t="s">
        <v>101</v>
      </c>
      <c r="C32" s="62" t="s">
        <v>127</v>
      </c>
      <c r="D32" s="60" t="s">
        <v>174</v>
      </c>
      <c r="E32" s="60" t="s">
        <v>111</v>
      </c>
      <c r="F32" s="61">
        <v>110000</v>
      </c>
      <c r="G32" s="22">
        <v>0</v>
      </c>
      <c r="H32" s="61">
        <v>110000</v>
      </c>
      <c r="I32" s="21">
        <v>3157</v>
      </c>
      <c r="J32" s="61">
        <v>14457.62</v>
      </c>
      <c r="K32" s="21">
        <v>3344</v>
      </c>
      <c r="L32" s="22">
        <v>25</v>
      </c>
      <c r="M32" s="21">
        <f t="shared" si="0"/>
        <v>20983.620000000003</v>
      </c>
      <c r="N32" s="23">
        <f t="shared" si="1"/>
        <v>89016.38</v>
      </c>
    </row>
    <row r="33" spans="1:14" s="15" customFormat="1" ht="36" customHeight="1" x14ac:dyDescent="0.2">
      <c r="A33" s="20">
        <v>21</v>
      </c>
      <c r="B33" s="60" t="s">
        <v>104</v>
      </c>
      <c r="C33" s="62" t="s">
        <v>127</v>
      </c>
      <c r="D33" s="60" t="s">
        <v>151</v>
      </c>
      <c r="E33" s="60" t="s">
        <v>111</v>
      </c>
      <c r="F33" s="61">
        <v>110000</v>
      </c>
      <c r="G33" s="22">
        <v>0</v>
      </c>
      <c r="H33" s="61">
        <v>110000</v>
      </c>
      <c r="I33" s="21">
        <v>3157</v>
      </c>
      <c r="J33" s="61">
        <v>14457.62</v>
      </c>
      <c r="K33" s="21">
        <v>3344</v>
      </c>
      <c r="L33" s="22">
        <v>25</v>
      </c>
      <c r="M33" s="21">
        <f t="shared" si="0"/>
        <v>20983.620000000003</v>
      </c>
      <c r="N33" s="23">
        <f t="shared" si="1"/>
        <v>89016.38</v>
      </c>
    </row>
    <row r="34" spans="1:14" s="15" customFormat="1" ht="36" customHeight="1" x14ac:dyDescent="0.2">
      <c r="A34" s="20">
        <v>22</v>
      </c>
      <c r="B34" s="60" t="s">
        <v>105</v>
      </c>
      <c r="C34" s="62" t="s">
        <v>127</v>
      </c>
      <c r="D34" s="60" t="s">
        <v>152</v>
      </c>
      <c r="E34" s="60" t="s">
        <v>111</v>
      </c>
      <c r="F34" s="61">
        <v>70000</v>
      </c>
      <c r="G34" s="22">
        <v>0</v>
      </c>
      <c r="H34" s="61">
        <v>70000</v>
      </c>
      <c r="I34" s="21">
        <v>2009</v>
      </c>
      <c r="J34" s="61">
        <v>1494.85</v>
      </c>
      <c r="K34" s="21">
        <v>2128</v>
      </c>
      <c r="L34" s="22">
        <v>25</v>
      </c>
      <c r="M34" s="21">
        <f t="shared" si="0"/>
        <v>5656.85</v>
      </c>
      <c r="N34" s="23">
        <f t="shared" si="1"/>
        <v>64343.15</v>
      </c>
    </row>
    <row r="35" spans="1:14" s="15" customFormat="1" ht="36" customHeight="1" x14ac:dyDescent="0.2">
      <c r="A35" s="20">
        <v>23</v>
      </c>
      <c r="B35" s="69" t="s">
        <v>206</v>
      </c>
      <c r="C35" s="62" t="s">
        <v>127</v>
      </c>
      <c r="D35" s="60" t="s">
        <v>207</v>
      </c>
      <c r="E35" s="60" t="s">
        <v>231</v>
      </c>
      <c r="F35" s="21">
        <v>45000</v>
      </c>
      <c r="G35" s="22">
        <v>0</v>
      </c>
      <c r="H35" s="21">
        <v>45000</v>
      </c>
      <c r="I35" s="21">
        <v>1291.5</v>
      </c>
      <c r="J35" s="21">
        <v>1148.33</v>
      </c>
      <c r="K35" s="21">
        <v>1368</v>
      </c>
      <c r="L35" s="21">
        <v>25</v>
      </c>
      <c r="M35" s="21">
        <f t="shared" si="0"/>
        <v>3832.83</v>
      </c>
      <c r="N35" s="23">
        <f t="shared" si="1"/>
        <v>41167.17</v>
      </c>
    </row>
    <row r="36" spans="1:14" s="15" customFormat="1" ht="36" customHeight="1" x14ac:dyDescent="0.2">
      <c r="A36" s="20">
        <v>24</v>
      </c>
      <c r="B36" s="69" t="s">
        <v>254</v>
      </c>
      <c r="C36" s="62" t="s">
        <v>127</v>
      </c>
      <c r="D36" s="60" t="s">
        <v>207</v>
      </c>
      <c r="E36" s="60" t="s">
        <v>231</v>
      </c>
      <c r="F36" s="21">
        <v>45000</v>
      </c>
      <c r="G36" s="22">
        <v>0</v>
      </c>
      <c r="H36" s="21">
        <v>45000</v>
      </c>
      <c r="I36" s="21">
        <v>1291.5</v>
      </c>
      <c r="J36" s="21">
        <v>0</v>
      </c>
      <c r="K36" s="21">
        <v>1368</v>
      </c>
      <c r="L36" s="21">
        <v>1060.93</v>
      </c>
      <c r="M36" s="21">
        <f t="shared" si="0"/>
        <v>3720.4300000000003</v>
      </c>
      <c r="N36" s="23">
        <f t="shared" ref="N36" si="4">H36-M36</f>
        <v>41279.57</v>
      </c>
    </row>
    <row r="37" spans="1:14" s="15" customFormat="1" ht="31.5" customHeight="1" x14ac:dyDescent="0.2">
      <c r="A37" s="20">
        <v>25</v>
      </c>
      <c r="B37" s="60" t="s">
        <v>92</v>
      </c>
      <c r="C37" s="62" t="s">
        <v>127</v>
      </c>
      <c r="D37" s="60" t="s">
        <v>22</v>
      </c>
      <c r="E37" s="60" t="s">
        <v>114</v>
      </c>
      <c r="F37" s="61">
        <v>26250</v>
      </c>
      <c r="G37" s="22">
        <v>0</v>
      </c>
      <c r="H37" s="61">
        <v>26250</v>
      </c>
      <c r="I37" s="21">
        <v>753.38</v>
      </c>
      <c r="J37" s="66">
        <v>0</v>
      </c>
      <c r="K37" s="21">
        <v>798</v>
      </c>
      <c r="L37" s="22">
        <v>25</v>
      </c>
      <c r="M37" s="21">
        <f t="shared" si="0"/>
        <v>1576.38</v>
      </c>
      <c r="N37" s="23">
        <f>H37-M37</f>
        <v>24673.62</v>
      </c>
    </row>
    <row r="38" spans="1:14" s="15" customFormat="1" ht="36" customHeight="1" x14ac:dyDescent="0.2">
      <c r="A38" s="20">
        <v>26</v>
      </c>
      <c r="B38" s="60" t="s">
        <v>106</v>
      </c>
      <c r="C38" s="62" t="s">
        <v>127</v>
      </c>
      <c r="D38" s="60" t="s">
        <v>169</v>
      </c>
      <c r="E38" s="60" t="s">
        <v>111</v>
      </c>
      <c r="F38" s="61">
        <v>150000</v>
      </c>
      <c r="G38" s="22">
        <v>0</v>
      </c>
      <c r="H38" s="61">
        <v>150000</v>
      </c>
      <c r="I38" s="21">
        <v>4305</v>
      </c>
      <c r="J38" s="61">
        <v>24107.84</v>
      </c>
      <c r="K38" s="21">
        <v>3595.1</v>
      </c>
      <c r="L38" s="22">
        <v>25</v>
      </c>
      <c r="M38" s="21">
        <f t="shared" si="0"/>
        <v>32032.94</v>
      </c>
      <c r="N38" s="23">
        <f t="shared" si="1"/>
        <v>117967.06</v>
      </c>
    </row>
    <row r="39" spans="1:14" s="15" customFormat="1" ht="36" customHeight="1" x14ac:dyDescent="0.2">
      <c r="A39" s="20">
        <v>27</v>
      </c>
      <c r="B39" s="60" t="s">
        <v>42</v>
      </c>
      <c r="C39" s="62" t="s">
        <v>127</v>
      </c>
      <c r="D39" s="60" t="s">
        <v>22</v>
      </c>
      <c r="E39" s="60" t="s">
        <v>111</v>
      </c>
      <c r="F39" s="61">
        <v>35000</v>
      </c>
      <c r="G39" s="22">
        <v>0</v>
      </c>
      <c r="H39" s="61">
        <v>35000</v>
      </c>
      <c r="I39" s="21">
        <v>1004.5</v>
      </c>
      <c r="J39" s="66">
        <v>0</v>
      </c>
      <c r="K39" s="21">
        <v>1064</v>
      </c>
      <c r="L39" s="21">
        <v>2541.27</v>
      </c>
      <c r="M39" s="21">
        <f t="shared" si="0"/>
        <v>4609.7700000000004</v>
      </c>
      <c r="N39" s="23">
        <f t="shared" si="1"/>
        <v>30390.23</v>
      </c>
    </row>
    <row r="40" spans="1:14" s="15" customFormat="1" ht="36" customHeight="1" x14ac:dyDescent="0.2">
      <c r="A40" s="20">
        <v>28</v>
      </c>
      <c r="B40" s="69" t="s">
        <v>217</v>
      </c>
      <c r="C40" s="62" t="s">
        <v>127</v>
      </c>
      <c r="D40" s="60" t="s">
        <v>207</v>
      </c>
      <c r="E40" s="60" t="s">
        <v>231</v>
      </c>
      <c r="F40" s="21">
        <v>45000</v>
      </c>
      <c r="G40" s="22">
        <v>0</v>
      </c>
      <c r="H40" s="21">
        <v>45000</v>
      </c>
      <c r="I40" s="21">
        <v>1291.5</v>
      </c>
      <c r="J40" s="21">
        <v>740.64</v>
      </c>
      <c r="K40" s="21">
        <v>1368</v>
      </c>
      <c r="L40" s="21">
        <v>25</v>
      </c>
      <c r="M40" s="21">
        <f t="shared" si="0"/>
        <v>3425.14</v>
      </c>
      <c r="N40" s="23">
        <f t="shared" ref="N40:N41" si="5">+H40-M40</f>
        <v>41574.86</v>
      </c>
    </row>
    <row r="41" spans="1:14" s="15" customFormat="1" ht="36" customHeight="1" x14ac:dyDescent="0.2">
      <c r="A41" s="20">
        <v>29</v>
      </c>
      <c r="B41" s="69" t="s">
        <v>219</v>
      </c>
      <c r="C41" s="62" t="s">
        <v>127</v>
      </c>
      <c r="D41" s="60" t="s">
        <v>207</v>
      </c>
      <c r="E41" s="60" t="s">
        <v>231</v>
      </c>
      <c r="F41" s="21">
        <v>45000</v>
      </c>
      <c r="G41" s="22">
        <v>0</v>
      </c>
      <c r="H41" s="21">
        <v>45000</v>
      </c>
      <c r="I41" s="21">
        <v>1291.5</v>
      </c>
      <c r="J41" s="21">
        <v>740.64</v>
      </c>
      <c r="K41" s="21">
        <v>1368</v>
      </c>
      <c r="L41" s="21">
        <v>25</v>
      </c>
      <c r="M41" s="21">
        <f t="shared" si="0"/>
        <v>3425.14</v>
      </c>
      <c r="N41" s="23">
        <f t="shared" si="5"/>
        <v>41574.86</v>
      </c>
    </row>
    <row r="42" spans="1:14" s="15" customFormat="1" ht="36" customHeight="1" x14ac:dyDescent="0.2">
      <c r="A42" s="20">
        <v>30</v>
      </c>
      <c r="B42" s="70" t="s">
        <v>220</v>
      </c>
      <c r="C42" s="60" t="s">
        <v>127</v>
      </c>
      <c r="D42" s="60" t="s">
        <v>207</v>
      </c>
      <c r="E42" s="60" t="s">
        <v>231</v>
      </c>
      <c r="F42" s="21">
        <v>45000</v>
      </c>
      <c r="G42" s="22">
        <v>0</v>
      </c>
      <c r="H42" s="21">
        <v>45000</v>
      </c>
      <c r="I42" s="21">
        <v>1291.5</v>
      </c>
      <c r="J42" s="21">
        <v>740.64</v>
      </c>
      <c r="K42" s="21">
        <v>1368</v>
      </c>
      <c r="L42" s="21">
        <v>25</v>
      </c>
      <c r="M42" s="21">
        <f t="shared" si="0"/>
        <v>3425.14</v>
      </c>
      <c r="N42" s="23">
        <f>+H42-M42</f>
        <v>41574.86</v>
      </c>
    </row>
    <row r="43" spans="1:14" s="15" customFormat="1" ht="36" customHeight="1" x14ac:dyDescent="0.2">
      <c r="A43" s="20">
        <v>31</v>
      </c>
      <c r="B43" s="69" t="s">
        <v>225</v>
      </c>
      <c r="C43" s="60" t="s">
        <v>127</v>
      </c>
      <c r="D43" s="60" t="s">
        <v>207</v>
      </c>
      <c r="E43" s="60" t="s">
        <v>231</v>
      </c>
      <c r="F43" s="21">
        <v>45000</v>
      </c>
      <c r="G43" s="22">
        <v>0</v>
      </c>
      <c r="H43" s="21">
        <v>45000</v>
      </c>
      <c r="I43" s="21">
        <v>1291.5</v>
      </c>
      <c r="J43" s="21">
        <v>637.07000000000005</v>
      </c>
      <c r="K43" s="21">
        <v>1368</v>
      </c>
      <c r="L43" s="21">
        <v>1060.93</v>
      </c>
      <c r="M43" s="21">
        <f t="shared" si="0"/>
        <v>4357.5</v>
      </c>
      <c r="N43" s="23">
        <f>+H43-M43</f>
        <v>40642.5</v>
      </c>
    </row>
    <row r="44" spans="1:14" s="15" customFormat="1" ht="36" customHeight="1" x14ac:dyDescent="0.2">
      <c r="A44" s="20">
        <v>32</v>
      </c>
      <c r="B44" s="69" t="s">
        <v>226</v>
      </c>
      <c r="C44" s="60" t="s">
        <v>127</v>
      </c>
      <c r="D44" s="60" t="s">
        <v>207</v>
      </c>
      <c r="E44" s="60" t="s">
        <v>231</v>
      </c>
      <c r="F44" s="21">
        <v>45000</v>
      </c>
      <c r="G44" s="22">
        <v>0</v>
      </c>
      <c r="H44" s="21">
        <v>45000</v>
      </c>
      <c r="I44" s="21">
        <v>1291.5</v>
      </c>
      <c r="J44" s="21">
        <v>361.31</v>
      </c>
      <c r="K44" s="21">
        <v>1368</v>
      </c>
      <c r="L44" s="21">
        <v>25</v>
      </c>
      <c r="M44" s="21">
        <f t="shared" si="0"/>
        <v>3045.81</v>
      </c>
      <c r="N44" s="23">
        <f t="shared" ref="N44" si="6">+H44-M44</f>
        <v>41954.19</v>
      </c>
    </row>
    <row r="45" spans="1:14" s="15" customFormat="1" ht="36" customHeight="1" x14ac:dyDescent="0.2">
      <c r="A45" s="20">
        <v>33</v>
      </c>
      <c r="B45" s="60" t="s">
        <v>87</v>
      </c>
      <c r="C45" s="60" t="s">
        <v>118</v>
      </c>
      <c r="D45" s="60" t="s">
        <v>22</v>
      </c>
      <c r="E45" s="60" t="s">
        <v>114</v>
      </c>
      <c r="F45" s="61">
        <v>31500</v>
      </c>
      <c r="G45" s="22">
        <v>0</v>
      </c>
      <c r="H45" s="61">
        <v>31500</v>
      </c>
      <c r="I45" s="22">
        <v>904.05</v>
      </c>
      <c r="J45" s="66">
        <v>0</v>
      </c>
      <c r="K45" s="22">
        <v>957.6</v>
      </c>
      <c r="L45" s="22">
        <v>25</v>
      </c>
      <c r="M45" s="21">
        <f t="shared" si="0"/>
        <v>1886.65</v>
      </c>
      <c r="N45" s="23">
        <f t="shared" si="1"/>
        <v>29613.35</v>
      </c>
    </row>
    <row r="46" spans="1:14" s="15" customFormat="1" ht="36" customHeight="1" x14ac:dyDescent="0.2">
      <c r="A46" s="20">
        <v>34</v>
      </c>
      <c r="B46" s="60" t="s">
        <v>88</v>
      </c>
      <c r="C46" s="60" t="s">
        <v>118</v>
      </c>
      <c r="D46" s="60" t="s">
        <v>22</v>
      </c>
      <c r="E46" s="60" t="s">
        <v>114</v>
      </c>
      <c r="F46" s="61">
        <v>35000</v>
      </c>
      <c r="G46" s="22">
        <v>0</v>
      </c>
      <c r="H46" s="61">
        <v>35000</v>
      </c>
      <c r="I46" s="21">
        <v>1004.5</v>
      </c>
      <c r="J46" s="66">
        <v>0</v>
      </c>
      <c r="K46" s="21">
        <v>1064</v>
      </c>
      <c r="L46" s="22">
        <v>25</v>
      </c>
      <c r="M46" s="21">
        <f t="shared" si="0"/>
        <v>2093.5</v>
      </c>
      <c r="N46" s="23">
        <f t="shared" si="1"/>
        <v>32906.5</v>
      </c>
    </row>
    <row r="47" spans="1:14" s="15" customFormat="1" ht="36" customHeight="1" x14ac:dyDescent="0.2">
      <c r="A47" s="20">
        <v>35</v>
      </c>
      <c r="B47" s="60" t="s">
        <v>172</v>
      </c>
      <c r="C47" s="62" t="s">
        <v>118</v>
      </c>
      <c r="D47" s="60" t="s">
        <v>168</v>
      </c>
      <c r="E47" s="60" t="s">
        <v>111</v>
      </c>
      <c r="F47" s="61">
        <v>150000</v>
      </c>
      <c r="G47" s="22">
        <v>0</v>
      </c>
      <c r="H47" s="61">
        <v>150000</v>
      </c>
      <c r="I47" s="21">
        <v>4305</v>
      </c>
      <c r="J47" s="61">
        <v>24107.84</v>
      </c>
      <c r="K47" s="21">
        <v>3595.1</v>
      </c>
      <c r="L47" s="22">
        <v>25</v>
      </c>
      <c r="M47" s="21">
        <f t="shared" si="0"/>
        <v>32032.94</v>
      </c>
      <c r="N47" s="23">
        <f t="shared" si="1"/>
        <v>117967.06</v>
      </c>
    </row>
    <row r="48" spans="1:14" s="15" customFormat="1" ht="36" customHeight="1" x14ac:dyDescent="0.2">
      <c r="A48" s="20">
        <v>36</v>
      </c>
      <c r="B48" s="60" t="s">
        <v>91</v>
      </c>
      <c r="C48" s="62" t="s">
        <v>118</v>
      </c>
      <c r="D48" s="60" t="s">
        <v>22</v>
      </c>
      <c r="E48" s="60" t="s">
        <v>111</v>
      </c>
      <c r="F48" s="61">
        <v>35000</v>
      </c>
      <c r="G48" s="22">
        <v>0</v>
      </c>
      <c r="H48" s="61">
        <v>35000</v>
      </c>
      <c r="I48" s="21">
        <v>1004.5</v>
      </c>
      <c r="J48" s="66">
        <v>0</v>
      </c>
      <c r="K48" s="21">
        <v>1064</v>
      </c>
      <c r="L48" s="22">
        <v>25</v>
      </c>
      <c r="M48" s="21">
        <f t="shared" si="0"/>
        <v>2093.5</v>
      </c>
      <c r="N48" s="23">
        <f t="shared" si="1"/>
        <v>32906.5</v>
      </c>
    </row>
    <row r="49" spans="1:14" s="15" customFormat="1" ht="31.5" customHeight="1" x14ac:dyDescent="0.2">
      <c r="A49" s="20">
        <v>37</v>
      </c>
      <c r="B49" s="60" t="s">
        <v>93</v>
      </c>
      <c r="C49" s="62" t="s">
        <v>118</v>
      </c>
      <c r="D49" s="60" t="s">
        <v>22</v>
      </c>
      <c r="E49" s="60" t="s">
        <v>111</v>
      </c>
      <c r="F49" s="61">
        <v>35000</v>
      </c>
      <c r="G49" s="22">
        <v>0</v>
      </c>
      <c r="H49" s="61">
        <v>35000</v>
      </c>
      <c r="I49" s="21">
        <v>1004.5</v>
      </c>
      <c r="J49" s="66">
        <v>0</v>
      </c>
      <c r="K49" s="21">
        <v>1064</v>
      </c>
      <c r="L49" s="22">
        <v>25</v>
      </c>
      <c r="M49" s="21">
        <f t="shared" si="0"/>
        <v>2093.5</v>
      </c>
      <c r="N49" s="23">
        <f t="shared" si="1"/>
        <v>32906.5</v>
      </c>
    </row>
    <row r="50" spans="1:14" s="15" customFormat="1" ht="36" x14ac:dyDescent="0.2">
      <c r="A50" s="20">
        <v>38</v>
      </c>
      <c r="B50" s="69" t="s">
        <v>213</v>
      </c>
      <c r="C50" s="60" t="s">
        <v>118</v>
      </c>
      <c r="D50" s="60" t="s">
        <v>202</v>
      </c>
      <c r="E50" s="60" t="s">
        <v>231</v>
      </c>
      <c r="F50" s="21">
        <v>45000</v>
      </c>
      <c r="G50" s="22">
        <v>0</v>
      </c>
      <c r="H50" s="21">
        <v>45000</v>
      </c>
      <c r="I50" s="21">
        <v>1291.5</v>
      </c>
      <c r="J50" s="21">
        <v>1148.33</v>
      </c>
      <c r="K50" s="21">
        <v>1368</v>
      </c>
      <c r="L50" s="21">
        <v>25</v>
      </c>
      <c r="M50" s="21">
        <f t="shared" si="0"/>
        <v>3832.83</v>
      </c>
      <c r="N50" s="23">
        <f t="shared" si="1"/>
        <v>41167.17</v>
      </c>
    </row>
    <row r="51" spans="1:14" s="15" customFormat="1" ht="36" customHeight="1" x14ac:dyDescent="0.2">
      <c r="A51" s="20">
        <v>39</v>
      </c>
      <c r="B51" s="69" t="s">
        <v>210</v>
      </c>
      <c r="C51" s="62" t="s">
        <v>118</v>
      </c>
      <c r="D51" s="60" t="s">
        <v>202</v>
      </c>
      <c r="E51" s="60" t="s">
        <v>231</v>
      </c>
      <c r="F51" s="21">
        <v>45000</v>
      </c>
      <c r="G51" s="22">
        <v>0</v>
      </c>
      <c r="H51" s="21">
        <v>45000</v>
      </c>
      <c r="I51" s="21">
        <v>1291.5</v>
      </c>
      <c r="J51" s="21">
        <v>264.99</v>
      </c>
      <c r="K51" s="21">
        <v>1368</v>
      </c>
      <c r="L51" s="21">
        <v>2096.86</v>
      </c>
      <c r="M51" s="21">
        <f t="shared" si="0"/>
        <v>5021.3500000000004</v>
      </c>
      <c r="N51" s="23">
        <f t="shared" ref="N51:N55" si="7">+H51-M51</f>
        <v>39978.65</v>
      </c>
    </row>
    <row r="52" spans="1:14" s="15" customFormat="1" ht="36" customHeight="1" x14ac:dyDescent="0.2">
      <c r="A52" s="20">
        <v>40</v>
      </c>
      <c r="B52" s="69" t="s">
        <v>216</v>
      </c>
      <c r="C52" s="62" t="s">
        <v>118</v>
      </c>
      <c r="D52" s="60" t="s">
        <v>202</v>
      </c>
      <c r="E52" s="60" t="s">
        <v>231</v>
      </c>
      <c r="F52" s="21">
        <v>45000</v>
      </c>
      <c r="G52" s="22">
        <v>0</v>
      </c>
      <c r="H52" s="21">
        <v>45000</v>
      </c>
      <c r="I52" s="21">
        <v>1291.5</v>
      </c>
      <c r="J52" s="21">
        <v>740.64</v>
      </c>
      <c r="K52" s="21">
        <v>1368</v>
      </c>
      <c r="L52" s="21">
        <v>25</v>
      </c>
      <c r="M52" s="21">
        <f t="shared" si="0"/>
        <v>3425.14</v>
      </c>
      <c r="N52" s="23">
        <f t="shared" si="7"/>
        <v>41574.86</v>
      </c>
    </row>
    <row r="53" spans="1:14" s="15" customFormat="1" ht="36" customHeight="1" x14ac:dyDescent="0.2">
      <c r="A53" s="20">
        <v>41</v>
      </c>
      <c r="B53" s="69" t="s">
        <v>218</v>
      </c>
      <c r="C53" s="60" t="s">
        <v>118</v>
      </c>
      <c r="D53" s="60" t="s">
        <v>202</v>
      </c>
      <c r="E53" s="60" t="s">
        <v>231</v>
      </c>
      <c r="F53" s="21">
        <v>45000</v>
      </c>
      <c r="G53" s="22">
        <v>0</v>
      </c>
      <c r="H53" s="21">
        <v>45000</v>
      </c>
      <c r="I53" s="21">
        <v>1291.5</v>
      </c>
      <c r="J53" s="21">
        <v>1148.33</v>
      </c>
      <c r="K53" s="21">
        <v>1368</v>
      </c>
      <c r="L53" s="21">
        <v>25</v>
      </c>
      <c r="M53" s="21">
        <f t="shared" si="0"/>
        <v>3832.83</v>
      </c>
      <c r="N53" s="23">
        <f t="shared" si="7"/>
        <v>41167.17</v>
      </c>
    </row>
    <row r="54" spans="1:14" s="15" customFormat="1" ht="36" customHeight="1" x14ac:dyDescent="0.2">
      <c r="A54" s="20">
        <v>42</v>
      </c>
      <c r="B54" s="70" t="s">
        <v>221</v>
      </c>
      <c r="C54" s="60" t="s">
        <v>118</v>
      </c>
      <c r="D54" s="60" t="s">
        <v>202</v>
      </c>
      <c r="E54" s="60" t="s">
        <v>231</v>
      </c>
      <c r="F54" s="21">
        <v>45000</v>
      </c>
      <c r="G54" s="22">
        <v>0</v>
      </c>
      <c r="H54" s="21">
        <v>45000</v>
      </c>
      <c r="I54" s="21">
        <v>1291.5</v>
      </c>
      <c r="J54" s="21">
        <v>1148.33</v>
      </c>
      <c r="K54" s="21">
        <v>1368</v>
      </c>
      <c r="L54" s="21">
        <v>25</v>
      </c>
      <c r="M54" s="21">
        <f t="shared" si="0"/>
        <v>3832.83</v>
      </c>
      <c r="N54" s="23">
        <f t="shared" si="7"/>
        <v>41167.17</v>
      </c>
    </row>
    <row r="55" spans="1:14" s="15" customFormat="1" ht="36" customHeight="1" x14ac:dyDescent="0.2">
      <c r="A55" s="20">
        <v>43</v>
      </c>
      <c r="B55" s="69" t="s">
        <v>222</v>
      </c>
      <c r="C55" s="62" t="s">
        <v>118</v>
      </c>
      <c r="D55" s="60" t="s">
        <v>202</v>
      </c>
      <c r="E55" s="60" t="s">
        <v>231</v>
      </c>
      <c r="F55" s="21">
        <v>45000</v>
      </c>
      <c r="G55" s="22">
        <v>0</v>
      </c>
      <c r="H55" s="21">
        <v>45000</v>
      </c>
      <c r="I55" s="21">
        <v>1291.5</v>
      </c>
      <c r="J55" s="21">
        <v>740.64</v>
      </c>
      <c r="K55" s="21">
        <v>1368</v>
      </c>
      <c r="L55" s="21">
        <v>25</v>
      </c>
      <c r="M55" s="21">
        <f t="shared" si="0"/>
        <v>3425.14</v>
      </c>
      <c r="N55" s="23">
        <f t="shared" si="7"/>
        <v>41574.86</v>
      </c>
    </row>
    <row r="56" spans="1:14" s="15" customFormat="1" ht="31.5" customHeight="1" x14ac:dyDescent="0.2">
      <c r="A56" s="20">
        <v>44</v>
      </c>
      <c r="B56" s="60" t="s">
        <v>95</v>
      </c>
      <c r="C56" s="60" t="s">
        <v>118</v>
      </c>
      <c r="D56" s="60" t="s">
        <v>22</v>
      </c>
      <c r="E56" s="60" t="s">
        <v>111</v>
      </c>
      <c r="F56" s="61">
        <v>31500</v>
      </c>
      <c r="G56" s="22">
        <v>0</v>
      </c>
      <c r="H56" s="61">
        <v>31500</v>
      </c>
      <c r="I56" s="22">
        <v>904.05</v>
      </c>
      <c r="J56" s="66">
        <v>0</v>
      </c>
      <c r="K56" s="22">
        <v>957.6</v>
      </c>
      <c r="L56" s="21">
        <v>1060.93</v>
      </c>
      <c r="M56" s="21">
        <f t="shared" si="0"/>
        <v>2922.58</v>
      </c>
      <c r="N56" s="23">
        <f>H56-M56</f>
        <v>28577.42</v>
      </c>
    </row>
    <row r="57" spans="1:14" s="15" customFormat="1" ht="36" customHeight="1" x14ac:dyDescent="0.2">
      <c r="A57" s="20">
        <v>45</v>
      </c>
      <c r="B57" s="60" t="s">
        <v>103</v>
      </c>
      <c r="C57" s="62" t="s">
        <v>118</v>
      </c>
      <c r="D57" s="60" t="s">
        <v>22</v>
      </c>
      <c r="E57" s="60" t="s">
        <v>114</v>
      </c>
      <c r="F57" s="61">
        <v>35000</v>
      </c>
      <c r="G57" s="22">
        <v>0</v>
      </c>
      <c r="H57" s="61">
        <v>35000</v>
      </c>
      <c r="I57" s="21">
        <v>1004.5</v>
      </c>
      <c r="J57" s="66">
        <v>0</v>
      </c>
      <c r="K57" s="21">
        <v>1064</v>
      </c>
      <c r="L57" s="21">
        <v>2245.5100000000002</v>
      </c>
      <c r="M57" s="21">
        <f t="shared" si="0"/>
        <v>4314.01</v>
      </c>
      <c r="N57" s="23">
        <f t="shared" si="1"/>
        <v>30685.989999999998</v>
      </c>
    </row>
    <row r="58" spans="1:14" s="15" customFormat="1" ht="36" customHeight="1" x14ac:dyDescent="0.2">
      <c r="A58" s="20">
        <v>46</v>
      </c>
      <c r="B58" s="62" t="s">
        <v>154</v>
      </c>
      <c r="C58" s="60" t="s">
        <v>118</v>
      </c>
      <c r="D58" s="60" t="s">
        <v>22</v>
      </c>
      <c r="E58" s="60" t="s">
        <v>114</v>
      </c>
      <c r="F58" s="61">
        <v>26250</v>
      </c>
      <c r="G58" s="22">
        <v>0</v>
      </c>
      <c r="H58" s="61">
        <v>26250</v>
      </c>
      <c r="I58" s="21">
        <v>753.38</v>
      </c>
      <c r="J58" s="66">
        <v>0</v>
      </c>
      <c r="K58" s="21">
        <v>798</v>
      </c>
      <c r="L58" s="22">
        <v>25</v>
      </c>
      <c r="M58" s="21">
        <f t="shared" si="0"/>
        <v>1576.38</v>
      </c>
      <c r="N58" s="23">
        <f t="shared" si="1"/>
        <v>24673.62</v>
      </c>
    </row>
    <row r="59" spans="1:14" s="15" customFormat="1" ht="36" customHeight="1" x14ac:dyDescent="0.2">
      <c r="A59" s="20">
        <v>47</v>
      </c>
      <c r="B59" s="62" t="s">
        <v>155</v>
      </c>
      <c r="C59" s="60" t="s">
        <v>118</v>
      </c>
      <c r="D59" s="60" t="s">
        <v>22</v>
      </c>
      <c r="E59" s="60" t="s">
        <v>114</v>
      </c>
      <c r="F59" s="61">
        <v>31500</v>
      </c>
      <c r="G59" s="22">
        <v>0</v>
      </c>
      <c r="H59" s="61">
        <v>31500</v>
      </c>
      <c r="I59" s="22">
        <v>904.05</v>
      </c>
      <c r="J59" s="66">
        <v>0</v>
      </c>
      <c r="K59" s="22">
        <v>957.6</v>
      </c>
      <c r="L59" s="21">
        <v>1060.93</v>
      </c>
      <c r="M59" s="21">
        <f t="shared" si="0"/>
        <v>2922.58</v>
      </c>
      <c r="N59" s="23">
        <f t="shared" si="1"/>
        <v>28577.42</v>
      </c>
    </row>
    <row r="60" spans="1:14" s="15" customFormat="1" ht="36" customHeight="1" x14ac:dyDescent="0.2">
      <c r="A60" s="20">
        <v>48</v>
      </c>
      <c r="B60" s="62" t="s">
        <v>251</v>
      </c>
      <c r="C60" s="60" t="s">
        <v>118</v>
      </c>
      <c r="D60" s="60" t="s">
        <v>202</v>
      </c>
      <c r="E60" s="60" t="s">
        <v>231</v>
      </c>
      <c r="F60" s="61">
        <v>45000</v>
      </c>
      <c r="G60" s="22">
        <v>0</v>
      </c>
      <c r="H60" s="61">
        <v>45000</v>
      </c>
      <c r="I60" s="22">
        <v>1291.5</v>
      </c>
      <c r="J60" s="21">
        <v>0</v>
      </c>
      <c r="K60" s="22">
        <v>1368</v>
      </c>
      <c r="L60" s="22">
        <v>25</v>
      </c>
      <c r="M60" s="21">
        <f t="shared" si="0"/>
        <v>2684.5</v>
      </c>
      <c r="N60" s="23">
        <f t="shared" si="1"/>
        <v>42315.5</v>
      </c>
    </row>
    <row r="61" spans="1:14" s="15" customFormat="1" ht="36" customHeight="1" x14ac:dyDescent="0.2">
      <c r="A61" s="20">
        <v>49</v>
      </c>
      <c r="B61" s="62" t="s">
        <v>253</v>
      </c>
      <c r="C61" s="60" t="s">
        <v>118</v>
      </c>
      <c r="D61" s="60" t="s">
        <v>202</v>
      </c>
      <c r="E61" s="60" t="s">
        <v>231</v>
      </c>
      <c r="F61" s="61">
        <v>45000</v>
      </c>
      <c r="G61" s="22">
        <v>0</v>
      </c>
      <c r="H61" s="61">
        <v>45000</v>
      </c>
      <c r="I61" s="22">
        <v>1291.5</v>
      </c>
      <c r="J61" s="21">
        <v>0</v>
      </c>
      <c r="K61" s="22">
        <v>1368</v>
      </c>
      <c r="L61" s="22">
        <v>25</v>
      </c>
      <c r="M61" s="21">
        <f t="shared" si="0"/>
        <v>2684.5</v>
      </c>
      <c r="N61" s="23">
        <f t="shared" ref="N61" si="8">H61-M61</f>
        <v>42315.5</v>
      </c>
    </row>
    <row r="62" spans="1:14" s="15" customFormat="1" ht="31.5" customHeight="1" x14ac:dyDescent="0.2">
      <c r="A62" s="20">
        <v>50</v>
      </c>
      <c r="B62" s="60" t="s">
        <v>21</v>
      </c>
      <c r="C62" s="62" t="s">
        <v>118</v>
      </c>
      <c r="D62" s="60" t="s">
        <v>22</v>
      </c>
      <c r="E62" s="60" t="s">
        <v>111</v>
      </c>
      <c r="F62" s="61">
        <v>35000</v>
      </c>
      <c r="G62" s="22">
        <v>0</v>
      </c>
      <c r="H62" s="61">
        <v>35000</v>
      </c>
      <c r="I62" s="21">
        <v>1004.5</v>
      </c>
      <c r="J62" s="66">
        <v>0</v>
      </c>
      <c r="K62" s="21">
        <v>1064</v>
      </c>
      <c r="L62" s="21">
        <v>1801.1</v>
      </c>
      <c r="M62" s="21">
        <f t="shared" si="0"/>
        <v>3869.6</v>
      </c>
      <c r="N62" s="23">
        <f t="shared" ref="N62:N92" si="9">H62-M62</f>
        <v>31130.400000000001</v>
      </c>
    </row>
    <row r="63" spans="1:14" s="15" customFormat="1" ht="36" customHeight="1" x14ac:dyDescent="0.2">
      <c r="A63" s="20">
        <v>51</v>
      </c>
      <c r="B63" s="60" t="s">
        <v>232</v>
      </c>
      <c r="C63" s="60" t="s">
        <v>118</v>
      </c>
      <c r="D63" s="60" t="s">
        <v>22</v>
      </c>
      <c r="E63" s="62" t="s">
        <v>114</v>
      </c>
      <c r="F63" s="61">
        <v>35000</v>
      </c>
      <c r="G63" s="22">
        <v>0</v>
      </c>
      <c r="H63" s="61">
        <v>35000</v>
      </c>
      <c r="I63" s="21">
        <v>1004.5</v>
      </c>
      <c r="J63" s="66">
        <v>0</v>
      </c>
      <c r="K63" s="21">
        <v>1064</v>
      </c>
      <c r="L63" s="22">
        <v>25</v>
      </c>
      <c r="M63" s="21">
        <f t="shared" si="0"/>
        <v>2093.5</v>
      </c>
      <c r="N63" s="23">
        <f t="shared" si="9"/>
        <v>32906.5</v>
      </c>
    </row>
    <row r="64" spans="1:14" s="15" customFormat="1" ht="36" customHeight="1" x14ac:dyDescent="0.2">
      <c r="A64" s="20">
        <v>52</v>
      </c>
      <c r="B64" s="60" t="s">
        <v>90</v>
      </c>
      <c r="C64" s="60" t="s">
        <v>120</v>
      </c>
      <c r="D64" s="60" t="s">
        <v>173</v>
      </c>
      <c r="E64" s="60" t="s">
        <v>139</v>
      </c>
      <c r="F64" s="61">
        <v>150000</v>
      </c>
      <c r="G64" s="22">
        <v>0</v>
      </c>
      <c r="H64" s="61">
        <v>150000</v>
      </c>
      <c r="I64" s="21">
        <v>4305</v>
      </c>
      <c r="J64" s="61">
        <v>24107.84</v>
      </c>
      <c r="K64" s="21">
        <v>3595.1</v>
      </c>
      <c r="L64" s="22">
        <v>25</v>
      </c>
      <c r="M64" s="21">
        <f t="shared" si="0"/>
        <v>32032.94</v>
      </c>
      <c r="N64" s="23">
        <f t="shared" si="9"/>
        <v>117967.06</v>
      </c>
    </row>
    <row r="65" spans="1:14" s="15" customFormat="1" ht="36" customHeight="1" x14ac:dyDescent="0.2">
      <c r="A65" s="20">
        <v>53</v>
      </c>
      <c r="B65" s="60" t="s">
        <v>97</v>
      </c>
      <c r="C65" s="60" t="s">
        <v>120</v>
      </c>
      <c r="D65" s="60" t="s">
        <v>248</v>
      </c>
      <c r="E65" s="60" t="s">
        <v>139</v>
      </c>
      <c r="F65" s="61">
        <v>110000</v>
      </c>
      <c r="G65" s="22">
        <v>0</v>
      </c>
      <c r="H65" s="61">
        <v>110000</v>
      </c>
      <c r="I65" s="21">
        <v>3157</v>
      </c>
      <c r="J65" s="61">
        <v>14457.62</v>
      </c>
      <c r="K65" s="21">
        <v>3344</v>
      </c>
      <c r="L65" s="22">
        <v>25</v>
      </c>
      <c r="M65" s="21">
        <f t="shared" si="0"/>
        <v>20983.620000000003</v>
      </c>
      <c r="N65" s="23">
        <f t="shared" si="9"/>
        <v>89016.38</v>
      </c>
    </row>
    <row r="66" spans="1:14" s="15" customFormat="1" ht="36" customHeight="1" x14ac:dyDescent="0.2">
      <c r="A66" s="20">
        <v>54</v>
      </c>
      <c r="B66" s="60" t="s">
        <v>98</v>
      </c>
      <c r="C66" s="60" t="s">
        <v>120</v>
      </c>
      <c r="D66" s="60" t="s">
        <v>252</v>
      </c>
      <c r="E66" s="60" t="s">
        <v>139</v>
      </c>
      <c r="F66" s="61">
        <v>110000</v>
      </c>
      <c r="G66" s="22">
        <v>0</v>
      </c>
      <c r="H66" s="61">
        <v>110000</v>
      </c>
      <c r="I66" s="21">
        <v>3157</v>
      </c>
      <c r="J66" s="61">
        <v>14457.62</v>
      </c>
      <c r="K66" s="21">
        <v>3344</v>
      </c>
      <c r="L66" s="21">
        <v>1274.78</v>
      </c>
      <c r="M66" s="21">
        <f t="shared" si="0"/>
        <v>22233.4</v>
      </c>
      <c r="N66" s="23">
        <f t="shared" si="9"/>
        <v>87766.6</v>
      </c>
    </row>
    <row r="67" spans="1:14" s="15" customFormat="1" ht="36" customHeight="1" x14ac:dyDescent="0.2">
      <c r="A67" s="20">
        <v>55</v>
      </c>
      <c r="B67" s="60" t="s">
        <v>99</v>
      </c>
      <c r="C67" s="60" t="s">
        <v>120</v>
      </c>
      <c r="D67" s="60" t="s">
        <v>100</v>
      </c>
      <c r="E67" s="60" t="s">
        <v>111</v>
      </c>
      <c r="F67" s="61">
        <v>45000</v>
      </c>
      <c r="G67" s="22">
        <v>0</v>
      </c>
      <c r="H67" s="61">
        <v>45000</v>
      </c>
      <c r="I67" s="21">
        <v>1291.5</v>
      </c>
      <c r="J67" s="61">
        <v>0</v>
      </c>
      <c r="K67" s="21">
        <v>1368</v>
      </c>
      <c r="L67" s="21">
        <v>3774.34</v>
      </c>
      <c r="M67" s="21">
        <f t="shared" si="0"/>
        <v>6433.84</v>
      </c>
      <c r="N67" s="23">
        <f t="shared" si="9"/>
        <v>38566.160000000003</v>
      </c>
    </row>
    <row r="68" spans="1:14" s="15" customFormat="1" ht="36" customHeight="1" x14ac:dyDescent="0.2">
      <c r="A68" s="20">
        <v>56</v>
      </c>
      <c r="B68" s="60" t="s">
        <v>156</v>
      </c>
      <c r="C68" s="60" t="s">
        <v>120</v>
      </c>
      <c r="D68" s="60" t="s">
        <v>121</v>
      </c>
      <c r="E68" s="60" t="s">
        <v>111</v>
      </c>
      <c r="F68" s="61">
        <v>125000</v>
      </c>
      <c r="G68" s="22">
        <v>0</v>
      </c>
      <c r="H68" s="61">
        <v>125000</v>
      </c>
      <c r="I68" s="21">
        <v>3587.5</v>
      </c>
      <c r="J68" s="61">
        <v>18037.22</v>
      </c>
      <c r="K68" s="21">
        <v>3595.1</v>
      </c>
      <c r="L68" s="22">
        <v>25</v>
      </c>
      <c r="M68" s="21">
        <f t="shared" si="0"/>
        <v>25244.82</v>
      </c>
      <c r="N68" s="23">
        <f t="shared" si="9"/>
        <v>99755.18</v>
      </c>
    </row>
    <row r="69" spans="1:14" s="15" customFormat="1" ht="36" customHeight="1" x14ac:dyDescent="0.2">
      <c r="A69" s="20">
        <v>57</v>
      </c>
      <c r="B69" s="62" t="s">
        <v>157</v>
      </c>
      <c r="C69" s="60" t="s">
        <v>120</v>
      </c>
      <c r="D69" s="62" t="s">
        <v>158</v>
      </c>
      <c r="E69" s="62" t="s">
        <v>114</v>
      </c>
      <c r="F69" s="61">
        <v>50000</v>
      </c>
      <c r="G69" s="22">
        <v>0</v>
      </c>
      <c r="H69" s="61">
        <v>50000</v>
      </c>
      <c r="I69" s="21">
        <v>1435</v>
      </c>
      <c r="J69" s="61">
        <v>1211.1400000000001</v>
      </c>
      <c r="K69" s="21">
        <v>1520</v>
      </c>
      <c r="L69" s="21">
        <v>25</v>
      </c>
      <c r="M69" s="21">
        <f t="shared" si="0"/>
        <v>4191.1400000000003</v>
      </c>
      <c r="N69" s="23">
        <f t="shared" si="9"/>
        <v>45808.86</v>
      </c>
    </row>
    <row r="70" spans="1:14" s="15" customFormat="1" ht="36" customHeight="1" x14ac:dyDescent="0.2">
      <c r="A70" s="20">
        <v>58</v>
      </c>
      <c r="B70" s="60" t="s">
        <v>233</v>
      </c>
      <c r="C70" s="60" t="s">
        <v>120</v>
      </c>
      <c r="D70" s="60" t="s">
        <v>22</v>
      </c>
      <c r="E70" s="62" t="s">
        <v>114</v>
      </c>
      <c r="F70" s="61">
        <v>35000</v>
      </c>
      <c r="G70" s="22">
        <v>0</v>
      </c>
      <c r="H70" s="61">
        <v>35000</v>
      </c>
      <c r="I70" s="21">
        <v>1004.5</v>
      </c>
      <c r="J70" s="66">
        <v>0</v>
      </c>
      <c r="K70" s="21">
        <v>1064</v>
      </c>
      <c r="L70" s="22">
        <v>25</v>
      </c>
      <c r="M70" s="21">
        <f t="shared" si="0"/>
        <v>2093.5</v>
      </c>
      <c r="N70" s="23">
        <f t="shared" si="9"/>
        <v>32906.5</v>
      </c>
    </row>
    <row r="71" spans="1:14" s="15" customFormat="1" ht="36" customHeight="1" x14ac:dyDescent="0.2">
      <c r="A71" s="20">
        <v>59</v>
      </c>
      <c r="B71" s="60" t="s">
        <v>17</v>
      </c>
      <c r="C71" s="60" t="s">
        <v>113</v>
      </c>
      <c r="D71" s="60" t="s">
        <v>18</v>
      </c>
      <c r="E71" s="60" t="s">
        <v>111</v>
      </c>
      <c r="F71" s="61">
        <v>75000</v>
      </c>
      <c r="G71" s="22">
        <v>0</v>
      </c>
      <c r="H71" s="61">
        <v>75000</v>
      </c>
      <c r="I71" s="21">
        <v>2152.5</v>
      </c>
      <c r="J71" s="61">
        <v>4740.34</v>
      </c>
      <c r="K71" s="21">
        <v>2280</v>
      </c>
      <c r="L71" s="21">
        <v>1060.93</v>
      </c>
      <c r="M71" s="21">
        <f t="shared" si="0"/>
        <v>10233.77</v>
      </c>
      <c r="N71" s="23">
        <f t="shared" si="9"/>
        <v>64766.229999999996</v>
      </c>
    </row>
    <row r="72" spans="1:14" s="15" customFormat="1" ht="36" customHeight="1" x14ac:dyDescent="0.2">
      <c r="A72" s="20">
        <v>60</v>
      </c>
      <c r="B72" s="60" t="s">
        <v>25</v>
      </c>
      <c r="C72" s="60" t="s">
        <v>113</v>
      </c>
      <c r="D72" s="60" t="s">
        <v>13</v>
      </c>
      <c r="E72" s="60" t="s">
        <v>116</v>
      </c>
      <c r="F72" s="61">
        <v>22000</v>
      </c>
      <c r="G72" s="22">
        <v>0</v>
      </c>
      <c r="H72" s="61">
        <v>22000</v>
      </c>
      <c r="I72" s="22">
        <v>631.4</v>
      </c>
      <c r="J72" s="66">
        <v>0</v>
      </c>
      <c r="K72" s="22">
        <v>668.8</v>
      </c>
      <c r="L72" s="22">
        <v>25</v>
      </c>
      <c r="M72" s="21">
        <f t="shared" si="0"/>
        <v>1325.1999999999998</v>
      </c>
      <c r="N72" s="23">
        <f t="shared" si="9"/>
        <v>20674.8</v>
      </c>
    </row>
    <row r="73" spans="1:14" s="15" customFormat="1" ht="36" customHeight="1" x14ac:dyDescent="0.2">
      <c r="A73" s="20">
        <v>61</v>
      </c>
      <c r="B73" s="60" t="s">
        <v>35</v>
      </c>
      <c r="C73" s="60" t="s">
        <v>113</v>
      </c>
      <c r="D73" s="60" t="s">
        <v>22</v>
      </c>
      <c r="E73" s="60" t="s">
        <v>114</v>
      </c>
      <c r="F73" s="61">
        <v>35000</v>
      </c>
      <c r="G73" s="22">
        <v>0</v>
      </c>
      <c r="H73" s="61">
        <v>35000</v>
      </c>
      <c r="I73" s="21">
        <v>1004.5</v>
      </c>
      <c r="J73" s="66">
        <v>0</v>
      </c>
      <c r="K73" s="21">
        <v>1064</v>
      </c>
      <c r="L73" s="22">
        <v>25</v>
      </c>
      <c r="M73" s="21">
        <f t="shared" si="0"/>
        <v>2093.5</v>
      </c>
      <c r="N73" s="23">
        <f t="shared" si="9"/>
        <v>32906.5</v>
      </c>
    </row>
    <row r="74" spans="1:14" s="15" customFormat="1" ht="36" customHeight="1" x14ac:dyDescent="0.2">
      <c r="A74" s="20">
        <v>62</v>
      </c>
      <c r="B74" s="60" t="s">
        <v>36</v>
      </c>
      <c r="C74" s="60" t="s">
        <v>113</v>
      </c>
      <c r="D74" s="60" t="s">
        <v>37</v>
      </c>
      <c r="E74" s="60" t="s">
        <v>114</v>
      </c>
      <c r="F74" s="61">
        <v>60000</v>
      </c>
      <c r="G74" s="22">
        <v>0</v>
      </c>
      <c r="H74" s="61">
        <v>60000</v>
      </c>
      <c r="I74" s="21">
        <v>1722</v>
      </c>
      <c r="J74" s="61">
        <v>3384.88</v>
      </c>
      <c r="K74" s="21">
        <v>1824</v>
      </c>
      <c r="L74" s="22">
        <v>25</v>
      </c>
      <c r="M74" s="21">
        <f t="shared" si="0"/>
        <v>6955.88</v>
      </c>
      <c r="N74" s="23">
        <f t="shared" si="9"/>
        <v>53044.12</v>
      </c>
    </row>
    <row r="75" spans="1:14" s="15" customFormat="1" ht="36" customHeight="1" x14ac:dyDescent="0.2">
      <c r="A75" s="20">
        <v>63</v>
      </c>
      <c r="B75" s="60" t="s">
        <v>38</v>
      </c>
      <c r="C75" s="60" t="s">
        <v>113</v>
      </c>
      <c r="D75" s="60" t="s">
        <v>39</v>
      </c>
      <c r="E75" s="60" t="s">
        <v>116</v>
      </c>
      <c r="F75" s="61">
        <v>23100</v>
      </c>
      <c r="G75" s="22">
        <v>0</v>
      </c>
      <c r="H75" s="61">
        <v>23100</v>
      </c>
      <c r="I75" s="22">
        <v>662.97</v>
      </c>
      <c r="J75" s="66">
        <v>0</v>
      </c>
      <c r="K75" s="22">
        <v>702.24</v>
      </c>
      <c r="L75" s="22">
        <v>25</v>
      </c>
      <c r="M75" s="21">
        <f t="shared" si="0"/>
        <v>1390.21</v>
      </c>
      <c r="N75" s="23">
        <f t="shared" si="9"/>
        <v>21709.79</v>
      </c>
    </row>
    <row r="76" spans="1:14" s="15" customFormat="1" ht="36" customHeight="1" x14ac:dyDescent="0.2">
      <c r="A76" s="20">
        <v>64</v>
      </c>
      <c r="B76" s="60" t="s">
        <v>43</v>
      </c>
      <c r="C76" s="60" t="s">
        <v>113</v>
      </c>
      <c r="D76" s="60" t="s">
        <v>28</v>
      </c>
      <c r="E76" s="60" t="s">
        <v>116</v>
      </c>
      <c r="F76" s="61">
        <v>16500</v>
      </c>
      <c r="G76" s="22">
        <v>0</v>
      </c>
      <c r="H76" s="61">
        <v>16500</v>
      </c>
      <c r="I76" s="21">
        <v>473.55</v>
      </c>
      <c r="J76" s="66">
        <v>0</v>
      </c>
      <c r="K76" s="22">
        <v>501.6</v>
      </c>
      <c r="L76" s="22">
        <v>25</v>
      </c>
      <c r="M76" s="21">
        <f t="shared" si="0"/>
        <v>1000.1500000000001</v>
      </c>
      <c r="N76" s="23">
        <f t="shared" si="9"/>
        <v>15499.85</v>
      </c>
    </row>
    <row r="77" spans="1:14" s="15" customFormat="1" ht="36" customHeight="1" x14ac:dyDescent="0.2">
      <c r="A77" s="20">
        <v>65</v>
      </c>
      <c r="B77" s="60" t="s">
        <v>44</v>
      </c>
      <c r="C77" s="60" t="s">
        <v>113</v>
      </c>
      <c r="D77" s="60" t="s">
        <v>22</v>
      </c>
      <c r="E77" s="60" t="s">
        <v>114</v>
      </c>
      <c r="F77" s="61">
        <v>35000</v>
      </c>
      <c r="G77" s="22">
        <v>0</v>
      </c>
      <c r="H77" s="61">
        <v>35000</v>
      </c>
      <c r="I77" s="21">
        <v>1004.5</v>
      </c>
      <c r="J77" s="66">
        <v>0</v>
      </c>
      <c r="K77" s="21">
        <v>1064</v>
      </c>
      <c r="L77" s="22">
        <v>25</v>
      </c>
      <c r="M77" s="21">
        <f t="shared" ref="M77:M134" si="10">I77+J77+K77+L77</f>
        <v>2093.5</v>
      </c>
      <c r="N77" s="23">
        <f t="shared" si="9"/>
        <v>32906.5</v>
      </c>
    </row>
    <row r="78" spans="1:14" s="15" customFormat="1" ht="36" customHeight="1" x14ac:dyDescent="0.2">
      <c r="A78" s="20">
        <v>66</v>
      </c>
      <c r="B78" s="60" t="s">
        <v>133</v>
      </c>
      <c r="C78" s="60" t="s">
        <v>113</v>
      </c>
      <c r="D78" s="60" t="s">
        <v>22</v>
      </c>
      <c r="E78" s="60" t="s">
        <v>114</v>
      </c>
      <c r="F78" s="61">
        <v>35000</v>
      </c>
      <c r="G78" s="22">
        <v>0</v>
      </c>
      <c r="H78" s="61">
        <v>35000</v>
      </c>
      <c r="I78" s="21">
        <v>1004.5</v>
      </c>
      <c r="J78" s="66">
        <v>0</v>
      </c>
      <c r="K78" s="21">
        <v>1064</v>
      </c>
      <c r="L78" s="22">
        <v>25</v>
      </c>
      <c r="M78" s="21">
        <f t="shared" si="10"/>
        <v>2093.5</v>
      </c>
      <c r="N78" s="23">
        <f t="shared" si="9"/>
        <v>32906.5</v>
      </c>
    </row>
    <row r="79" spans="1:14" s="15" customFormat="1" ht="36" customHeight="1" x14ac:dyDescent="0.2">
      <c r="A79" s="20">
        <v>67</v>
      </c>
      <c r="B79" s="60" t="s">
        <v>244</v>
      </c>
      <c r="C79" s="60" t="s">
        <v>113</v>
      </c>
      <c r="D79" s="60" t="s">
        <v>22</v>
      </c>
      <c r="E79" s="62" t="s">
        <v>114</v>
      </c>
      <c r="F79" s="61">
        <v>35000</v>
      </c>
      <c r="G79" s="22">
        <v>0</v>
      </c>
      <c r="H79" s="61">
        <v>35000</v>
      </c>
      <c r="I79" s="21">
        <v>1004.5</v>
      </c>
      <c r="J79" s="66">
        <v>0</v>
      </c>
      <c r="K79" s="21">
        <v>1064</v>
      </c>
      <c r="L79" s="22">
        <v>25</v>
      </c>
      <c r="M79" s="21">
        <f t="shared" si="10"/>
        <v>2093.5</v>
      </c>
      <c r="N79" s="23">
        <f t="shared" si="9"/>
        <v>32906.5</v>
      </c>
    </row>
    <row r="80" spans="1:14" s="15" customFormat="1" ht="36" customHeight="1" x14ac:dyDescent="0.2">
      <c r="A80" s="20">
        <v>68</v>
      </c>
      <c r="B80" s="60" t="s">
        <v>134</v>
      </c>
      <c r="C80" s="60" t="s">
        <v>113</v>
      </c>
      <c r="D80" s="60" t="s">
        <v>39</v>
      </c>
      <c r="E80" s="60" t="s">
        <v>116</v>
      </c>
      <c r="F80" s="61">
        <v>22000</v>
      </c>
      <c r="G80" s="22">
        <v>0</v>
      </c>
      <c r="H80" s="61">
        <v>22000</v>
      </c>
      <c r="I80" s="22">
        <v>631.4</v>
      </c>
      <c r="J80" s="66">
        <v>0</v>
      </c>
      <c r="K80" s="22">
        <v>668.8</v>
      </c>
      <c r="L80" s="22">
        <v>25</v>
      </c>
      <c r="M80" s="21">
        <f t="shared" si="10"/>
        <v>1325.1999999999998</v>
      </c>
      <c r="N80" s="23">
        <f t="shared" si="9"/>
        <v>20674.8</v>
      </c>
    </row>
    <row r="81" spans="1:14" s="15" customFormat="1" ht="36" customHeight="1" x14ac:dyDescent="0.2">
      <c r="A81" s="20">
        <v>69</v>
      </c>
      <c r="B81" s="60" t="s">
        <v>255</v>
      </c>
      <c r="C81" s="60" t="s">
        <v>113</v>
      </c>
      <c r="D81" s="60" t="s">
        <v>13</v>
      </c>
      <c r="E81" s="60" t="s">
        <v>116</v>
      </c>
      <c r="F81" s="61">
        <v>22000</v>
      </c>
      <c r="G81" s="22">
        <v>0</v>
      </c>
      <c r="H81" s="61">
        <v>22000</v>
      </c>
      <c r="I81" s="22">
        <v>631.4</v>
      </c>
      <c r="J81" s="66">
        <v>0</v>
      </c>
      <c r="K81" s="22">
        <v>668.8</v>
      </c>
      <c r="L81" s="22">
        <v>25</v>
      </c>
      <c r="M81" s="21">
        <f t="shared" si="10"/>
        <v>1325.1999999999998</v>
      </c>
      <c r="N81" s="23">
        <f t="shared" si="9"/>
        <v>20674.8</v>
      </c>
    </row>
    <row r="82" spans="1:14" s="15" customFormat="1" ht="36" customHeight="1" x14ac:dyDescent="0.2">
      <c r="A82" s="20">
        <v>70</v>
      </c>
      <c r="B82" s="60" t="s">
        <v>48</v>
      </c>
      <c r="C82" s="60" t="s">
        <v>113</v>
      </c>
      <c r="D82" s="60" t="s">
        <v>22</v>
      </c>
      <c r="E82" s="60" t="s">
        <v>114</v>
      </c>
      <c r="F82" s="61">
        <v>45000</v>
      </c>
      <c r="G82" s="22">
        <v>0</v>
      </c>
      <c r="H82" s="61">
        <v>45000</v>
      </c>
      <c r="I82" s="21">
        <v>1291.5</v>
      </c>
      <c r="J82" s="61">
        <v>740.65</v>
      </c>
      <c r="K82" s="21">
        <v>1368</v>
      </c>
      <c r="L82" s="22">
        <v>25</v>
      </c>
      <c r="M82" s="21">
        <f t="shared" si="10"/>
        <v>3425.15</v>
      </c>
      <c r="N82" s="23">
        <f t="shared" si="9"/>
        <v>41574.85</v>
      </c>
    </row>
    <row r="83" spans="1:14" s="15" customFormat="1" ht="36" customHeight="1" x14ac:dyDescent="0.2">
      <c r="A83" s="20">
        <v>71</v>
      </c>
      <c r="B83" s="60" t="s">
        <v>62</v>
      </c>
      <c r="C83" s="60" t="s">
        <v>113</v>
      </c>
      <c r="D83" s="60" t="s">
        <v>37</v>
      </c>
      <c r="E83" s="60" t="s">
        <v>114</v>
      </c>
      <c r="F83" s="61">
        <v>60000</v>
      </c>
      <c r="G83" s="22">
        <v>0</v>
      </c>
      <c r="H83" s="61">
        <v>60000</v>
      </c>
      <c r="I83" s="21">
        <v>1722</v>
      </c>
      <c r="J83" s="61">
        <v>3384.87</v>
      </c>
      <c r="K83" s="21">
        <v>1824</v>
      </c>
      <c r="L83" s="22">
        <v>25</v>
      </c>
      <c r="M83" s="21">
        <f t="shared" si="10"/>
        <v>6955.87</v>
      </c>
      <c r="N83" s="23">
        <f t="shared" si="9"/>
        <v>53044.13</v>
      </c>
    </row>
    <row r="84" spans="1:14" s="15" customFormat="1" ht="36" customHeight="1" x14ac:dyDescent="0.2">
      <c r="A84" s="20">
        <v>72</v>
      </c>
      <c r="B84" s="60" t="s">
        <v>63</v>
      </c>
      <c r="C84" s="60" t="s">
        <v>113</v>
      </c>
      <c r="D84" s="60" t="s">
        <v>162</v>
      </c>
      <c r="E84" s="60" t="s">
        <v>111</v>
      </c>
      <c r="F84" s="61">
        <v>150000</v>
      </c>
      <c r="G84" s="22">
        <v>0</v>
      </c>
      <c r="H84" s="61">
        <v>150000</v>
      </c>
      <c r="I84" s="21">
        <v>4305</v>
      </c>
      <c r="J84" s="61">
        <v>24107.84</v>
      </c>
      <c r="K84" s="21">
        <v>3595.1</v>
      </c>
      <c r="L84" s="22">
        <v>25</v>
      </c>
      <c r="M84" s="21">
        <f t="shared" si="10"/>
        <v>32032.94</v>
      </c>
      <c r="N84" s="23">
        <f t="shared" si="9"/>
        <v>117967.06</v>
      </c>
    </row>
    <row r="85" spans="1:14" s="15" customFormat="1" ht="36" customHeight="1" x14ac:dyDescent="0.2">
      <c r="A85" s="20">
        <v>73</v>
      </c>
      <c r="B85" s="60" t="s">
        <v>256</v>
      </c>
      <c r="C85" s="60" t="s">
        <v>113</v>
      </c>
      <c r="D85" s="60" t="s">
        <v>28</v>
      </c>
      <c r="E85" s="60" t="s">
        <v>116</v>
      </c>
      <c r="F85" s="61">
        <v>16500</v>
      </c>
      <c r="G85" s="22">
        <v>0</v>
      </c>
      <c r="H85" s="61">
        <v>16500</v>
      </c>
      <c r="I85" s="21">
        <v>473.55</v>
      </c>
      <c r="J85" s="66">
        <v>0</v>
      </c>
      <c r="K85" s="22">
        <v>501.6</v>
      </c>
      <c r="L85" s="22">
        <v>25</v>
      </c>
      <c r="M85" s="21">
        <f t="shared" si="10"/>
        <v>1000.1500000000001</v>
      </c>
      <c r="N85" s="23">
        <f t="shared" si="9"/>
        <v>15499.85</v>
      </c>
    </row>
    <row r="86" spans="1:14" s="15" customFormat="1" ht="36" customHeight="1" x14ac:dyDescent="0.2">
      <c r="A86" s="20">
        <v>74</v>
      </c>
      <c r="B86" s="60" t="s">
        <v>64</v>
      </c>
      <c r="C86" s="60" t="s">
        <v>113</v>
      </c>
      <c r="D86" s="60" t="s">
        <v>28</v>
      </c>
      <c r="E86" s="60" t="s">
        <v>116</v>
      </c>
      <c r="F86" s="61">
        <v>16500</v>
      </c>
      <c r="G86" s="22">
        <v>0</v>
      </c>
      <c r="H86" s="61">
        <v>16500</v>
      </c>
      <c r="I86" s="21">
        <v>473.55</v>
      </c>
      <c r="J86" s="66">
        <v>0</v>
      </c>
      <c r="K86" s="22">
        <v>501.6</v>
      </c>
      <c r="L86" s="22">
        <v>25</v>
      </c>
      <c r="M86" s="21">
        <f t="shared" si="10"/>
        <v>1000.1500000000001</v>
      </c>
      <c r="N86" s="23">
        <f t="shared" si="9"/>
        <v>15499.85</v>
      </c>
    </row>
    <row r="87" spans="1:14" s="15" customFormat="1" ht="36" customHeight="1" x14ac:dyDescent="0.2">
      <c r="A87" s="20">
        <v>75</v>
      </c>
      <c r="B87" s="60" t="s">
        <v>65</v>
      </c>
      <c r="C87" s="60" t="s">
        <v>113</v>
      </c>
      <c r="D87" s="60" t="s">
        <v>28</v>
      </c>
      <c r="E87" s="60" t="s">
        <v>116</v>
      </c>
      <c r="F87" s="61">
        <v>16500</v>
      </c>
      <c r="G87" s="22">
        <v>0</v>
      </c>
      <c r="H87" s="61">
        <v>16500</v>
      </c>
      <c r="I87" s="21">
        <v>473.55</v>
      </c>
      <c r="J87" s="66">
        <v>0</v>
      </c>
      <c r="K87" s="22">
        <v>501.6</v>
      </c>
      <c r="L87" s="22">
        <v>25</v>
      </c>
      <c r="M87" s="21">
        <f t="shared" si="10"/>
        <v>1000.1500000000001</v>
      </c>
      <c r="N87" s="23">
        <f t="shared" si="9"/>
        <v>15499.85</v>
      </c>
    </row>
    <row r="88" spans="1:14" s="15" customFormat="1" ht="36" customHeight="1" x14ac:dyDescent="0.2">
      <c r="A88" s="20">
        <v>76</v>
      </c>
      <c r="B88" s="60" t="s">
        <v>66</v>
      </c>
      <c r="C88" s="60" t="s">
        <v>113</v>
      </c>
      <c r="D88" s="60" t="s">
        <v>28</v>
      </c>
      <c r="E88" s="60" t="s">
        <v>116</v>
      </c>
      <c r="F88" s="61">
        <v>16500</v>
      </c>
      <c r="G88" s="22">
        <v>0</v>
      </c>
      <c r="H88" s="61">
        <v>16500</v>
      </c>
      <c r="I88" s="21">
        <v>473.55</v>
      </c>
      <c r="J88" s="66">
        <v>0</v>
      </c>
      <c r="K88" s="22">
        <v>501.6</v>
      </c>
      <c r="L88" s="22">
        <v>25</v>
      </c>
      <c r="M88" s="21">
        <f t="shared" si="10"/>
        <v>1000.1500000000001</v>
      </c>
      <c r="N88" s="23">
        <f t="shared" si="9"/>
        <v>15499.85</v>
      </c>
    </row>
    <row r="89" spans="1:14" s="15" customFormat="1" ht="36" customHeight="1" x14ac:dyDescent="0.2">
      <c r="A89" s="20">
        <v>77</v>
      </c>
      <c r="B89" s="60" t="s">
        <v>68</v>
      </c>
      <c r="C89" s="60" t="s">
        <v>113</v>
      </c>
      <c r="D89" s="60" t="s">
        <v>13</v>
      </c>
      <c r="E89" s="60" t="s">
        <v>116</v>
      </c>
      <c r="F89" s="61">
        <v>22000</v>
      </c>
      <c r="G89" s="22">
        <v>0</v>
      </c>
      <c r="H89" s="61">
        <v>22000</v>
      </c>
      <c r="I89" s="22">
        <v>631.4</v>
      </c>
      <c r="J89" s="66">
        <v>0</v>
      </c>
      <c r="K89" s="22">
        <v>668.8</v>
      </c>
      <c r="L89" s="22">
        <v>25</v>
      </c>
      <c r="M89" s="21">
        <f t="shared" si="10"/>
        <v>1325.1999999999998</v>
      </c>
      <c r="N89" s="23">
        <f t="shared" si="9"/>
        <v>20674.8</v>
      </c>
    </row>
    <row r="90" spans="1:14" s="15" customFormat="1" ht="36" customHeight="1" x14ac:dyDescent="0.2">
      <c r="A90" s="20">
        <v>78</v>
      </c>
      <c r="B90" s="60" t="s">
        <v>74</v>
      </c>
      <c r="C90" s="60" t="s">
        <v>113</v>
      </c>
      <c r="D90" s="60" t="s">
        <v>28</v>
      </c>
      <c r="E90" s="60" t="s">
        <v>116</v>
      </c>
      <c r="F90" s="61">
        <v>16500</v>
      </c>
      <c r="G90" s="22">
        <v>0</v>
      </c>
      <c r="H90" s="61">
        <v>16500</v>
      </c>
      <c r="I90" s="21">
        <v>473.55</v>
      </c>
      <c r="J90" s="66">
        <v>0</v>
      </c>
      <c r="K90" s="22">
        <v>501.6</v>
      </c>
      <c r="L90" s="22">
        <v>25</v>
      </c>
      <c r="M90" s="21">
        <f t="shared" si="10"/>
        <v>1000.1500000000001</v>
      </c>
      <c r="N90" s="23">
        <f t="shared" si="9"/>
        <v>15499.85</v>
      </c>
    </row>
    <row r="91" spans="1:14" s="15" customFormat="1" ht="36" customHeight="1" x14ac:dyDescent="0.2">
      <c r="A91" s="20">
        <v>79</v>
      </c>
      <c r="B91" s="60" t="s">
        <v>78</v>
      </c>
      <c r="C91" s="60" t="s">
        <v>113</v>
      </c>
      <c r="D91" s="60" t="s">
        <v>79</v>
      </c>
      <c r="E91" s="60" t="s">
        <v>114</v>
      </c>
      <c r="F91" s="61">
        <v>35000</v>
      </c>
      <c r="G91" s="22">
        <v>0</v>
      </c>
      <c r="H91" s="61">
        <v>35000</v>
      </c>
      <c r="I91" s="21">
        <v>1004.5</v>
      </c>
      <c r="J91" s="66">
        <v>0</v>
      </c>
      <c r="K91" s="21">
        <v>1064</v>
      </c>
      <c r="L91" s="22">
        <v>25</v>
      </c>
      <c r="M91" s="21">
        <f t="shared" si="10"/>
        <v>2093.5</v>
      </c>
      <c r="N91" s="23">
        <f t="shared" si="9"/>
        <v>32906.5</v>
      </c>
    </row>
    <row r="92" spans="1:14" s="15" customFormat="1" ht="30" customHeight="1" x14ac:dyDescent="0.2">
      <c r="A92" s="20">
        <v>80</v>
      </c>
      <c r="B92" s="60" t="s">
        <v>82</v>
      </c>
      <c r="C92" s="60" t="s">
        <v>113</v>
      </c>
      <c r="D92" s="60" t="s">
        <v>28</v>
      </c>
      <c r="E92" s="60" t="s">
        <v>116</v>
      </c>
      <c r="F92" s="61">
        <v>16500</v>
      </c>
      <c r="G92" s="22">
        <v>0</v>
      </c>
      <c r="H92" s="61">
        <v>16500</v>
      </c>
      <c r="I92" s="21">
        <v>473.55</v>
      </c>
      <c r="J92" s="66">
        <v>0</v>
      </c>
      <c r="K92" s="22">
        <v>501.6</v>
      </c>
      <c r="L92" s="22">
        <v>25</v>
      </c>
      <c r="M92" s="21">
        <f t="shared" si="10"/>
        <v>1000.1500000000001</v>
      </c>
      <c r="N92" s="23">
        <f t="shared" si="9"/>
        <v>15499.85</v>
      </c>
    </row>
    <row r="93" spans="1:14" s="15" customFormat="1" ht="30" customHeight="1" x14ac:dyDescent="0.2">
      <c r="A93" s="20">
        <v>81</v>
      </c>
      <c r="B93" s="60" t="s">
        <v>83</v>
      </c>
      <c r="C93" s="60" t="s">
        <v>113</v>
      </c>
      <c r="D93" s="60" t="s">
        <v>28</v>
      </c>
      <c r="E93" s="60" t="s">
        <v>116</v>
      </c>
      <c r="F93" s="61">
        <v>16500</v>
      </c>
      <c r="G93" s="22">
        <v>0</v>
      </c>
      <c r="H93" s="61">
        <v>16500</v>
      </c>
      <c r="I93" s="21">
        <v>473.55</v>
      </c>
      <c r="J93" s="66">
        <v>0</v>
      </c>
      <c r="K93" s="22">
        <v>501.6</v>
      </c>
      <c r="L93" s="22">
        <v>25</v>
      </c>
      <c r="M93" s="21">
        <f t="shared" si="10"/>
        <v>1000.1500000000001</v>
      </c>
      <c r="N93" s="23">
        <f t="shared" ref="N93:N124" si="11">H93-M93</f>
        <v>15499.85</v>
      </c>
    </row>
    <row r="94" spans="1:14" s="15" customFormat="1" ht="36" customHeight="1" x14ac:dyDescent="0.2">
      <c r="A94" s="20">
        <v>82</v>
      </c>
      <c r="B94" s="60" t="s">
        <v>141</v>
      </c>
      <c r="C94" s="60" t="s">
        <v>113</v>
      </c>
      <c r="D94" s="60" t="s">
        <v>13</v>
      </c>
      <c r="E94" s="60" t="s">
        <v>116</v>
      </c>
      <c r="F94" s="61">
        <v>22000</v>
      </c>
      <c r="G94" s="22">
        <v>0</v>
      </c>
      <c r="H94" s="61">
        <v>22000</v>
      </c>
      <c r="I94" s="22">
        <v>631.4</v>
      </c>
      <c r="J94" s="66">
        <v>0</v>
      </c>
      <c r="K94" s="22">
        <v>668.8</v>
      </c>
      <c r="L94" s="22">
        <v>25</v>
      </c>
      <c r="M94" s="21">
        <f t="shared" si="10"/>
        <v>1325.1999999999998</v>
      </c>
      <c r="N94" s="23">
        <f t="shared" si="11"/>
        <v>20674.8</v>
      </c>
    </row>
    <row r="95" spans="1:14" s="15" customFormat="1" ht="36" customHeight="1" x14ac:dyDescent="0.2">
      <c r="A95" s="20">
        <v>83</v>
      </c>
      <c r="B95" s="60" t="s">
        <v>145</v>
      </c>
      <c r="C95" s="60" t="s">
        <v>113</v>
      </c>
      <c r="D95" s="60" t="s">
        <v>28</v>
      </c>
      <c r="E95" s="60" t="s">
        <v>116</v>
      </c>
      <c r="F95" s="61">
        <v>16500</v>
      </c>
      <c r="G95" s="22">
        <v>0</v>
      </c>
      <c r="H95" s="61">
        <v>16500</v>
      </c>
      <c r="I95" s="21">
        <v>473.55</v>
      </c>
      <c r="J95" s="66">
        <v>0</v>
      </c>
      <c r="K95" s="22">
        <v>501.6</v>
      </c>
      <c r="L95" s="22">
        <v>25</v>
      </c>
      <c r="M95" s="21">
        <f t="shared" si="10"/>
        <v>1000.1500000000001</v>
      </c>
      <c r="N95" s="23">
        <f t="shared" si="11"/>
        <v>15499.85</v>
      </c>
    </row>
    <row r="96" spans="1:14" s="15" customFormat="1" ht="36" customHeight="1" x14ac:dyDescent="0.2">
      <c r="A96" s="20">
        <v>84</v>
      </c>
      <c r="B96" s="60" t="s">
        <v>146</v>
      </c>
      <c r="C96" s="60" t="s">
        <v>113</v>
      </c>
      <c r="D96" s="60" t="s">
        <v>28</v>
      </c>
      <c r="E96" s="60" t="s">
        <v>116</v>
      </c>
      <c r="F96" s="61">
        <v>16500</v>
      </c>
      <c r="G96" s="22">
        <v>0</v>
      </c>
      <c r="H96" s="61">
        <v>16500</v>
      </c>
      <c r="I96" s="21">
        <v>473.55</v>
      </c>
      <c r="J96" s="66">
        <v>0</v>
      </c>
      <c r="K96" s="22">
        <v>501.6</v>
      </c>
      <c r="L96" s="22">
        <v>25</v>
      </c>
      <c r="M96" s="21">
        <f t="shared" si="10"/>
        <v>1000.1500000000001</v>
      </c>
      <c r="N96" s="23">
        <f t="shared" si="11"/>
        <v>15499.85</v>
      </c>
    </row>
    <row r="97" spans="1:14" s="15" customFormat="1" ht="36" customHeight="1" x14ac:dyDescent="0.2">
      <c r="A97" s="20">
        <v>85</v>
      </c>
      <c r="B97" s="60" t="s">
        <v>148</v>
      </c>
      <c r="C97" s="60" t="s">
        <v>113</v>
      </c>
      <c r="D97" s="60" t="s">
        <v>149</v>
      </c>
      <c r="E97" s="60" t="s">
        <v>116</v>
      </c>
      <c r="F97" s="61">
        <v>22000</v>
      </c>
      <c r="G97" s="22">
        <v>0</v>
      </c>
      <c r="H97" s="61">
        <v>22000</v>
      </c>
      <c r="I97" s="22">
        <v>631.4</v>
      </c>
      <c r="J97" s="66">
        <v>0</v>
      </c>
      <c r="K97" s="22">
        <v>668.8</v>
      </c>
      <c r="L97" s="22">
        <v>25</v>
      </c>
      <c r="M97" s="21">
        <f t="shared" si="10"/>
        <v>1325.1999999999998</v>
      </c>
      <c r="N97" s="23">
        <f t="shared" si="11"/>
        <v>20674.8</v>
      </c>
    </row>
    <row r="98" spans="1:14" s="15" customFormat="1" ht="36" customHeight="1" x14ac:dyDescent="0.2">
      <c r="A98" s="20">
        <v>86</v>
      </c>
      <c r="B98" s="60" t="s">
        <v>150</v>
      </c>
      <c r="C98" s="60" t="s">
        <v>113</v>
      </c>
      <c r="D98" s="60" t="s">
        <v>70</v>
      </c>
      <c r="E98" s="60" t="s">
        <v>114</v>
      </c>
      <c r="F98" s="61">
        <v>26250</v>
      </c>
      <c r="G98" s="22">
        <v>0</v>
      </c>
      <c r="H98" s="61">
        <v>26250</v>
      </c>
      <c r="I98" s="21">
        <v>753.38</v>
      </c>
      <c r="J98" s="61">
        <v>0</v>
      </c>
      <c r="K98" s="21">
        <v>798</v>
      </c>
      <c r="L98" s="22">
        <v>25</v>
      </c>
      <c r="M98" s="21">
        <f t="shared" si="10"/>
        <v>1576.38</v>
      </c>
      <c r="N98" s="23">
        <f t="shared" si="11"/>
        <v>24673.62</v>
      </c>
    </row>
    <row r="99" spans="1:14" s="15" customFormat="1" ht="36" customHeight="1" x14ac:dyDescent="0.2">
      <c r="A99" s="20">
        <v>87</v>
      </c>
      <c r="B99" s="60" t="s">
        <v>46</v>
      </c>
      <c r="C99" s="60" t="s">
        <v>123</v>
      </c>
      <c r="D99" s="60" t="s">
        <v>22</v>
      </c>
      <c r="E99" s="60" t="s">
        <v>114</v>
      </c>
      <c r="F99" s="61">
        <v>26250</v>
      </c>
      <c r="G99" s="22">
        <v>0</v>
      </c>
      <c r="H99" s="61">
        <v>26250</v>
      </c>
      <c r="I99" s="21">
        <v>753.38</v>
      </c>
      <c r="J99" s="61">
        <v>0</v>
      </c>
      <c r="K99" s="21">
        <v>798</v>
      </c>
      <c r="L99" s="22">
        <v>25</v>
      </c>
      <c r="M99" s="21">
        <f t="shared" si="10"/>
        <v>1576.38</v>
      </c>
      <c r="N99" s="23">
        <f t="shared" si="11"/>
        <v>24673.62</v>
      </c>
    </row>
    <row r="100" spans="1:14" s="15" customFormat="1" ht="36" customHeight="1" x14ac:dyDescent="0.2">
      <c r="A100" s="20">
        <v>88</v>
      </c>
      <c r="B100" s="60" t="s">
        <v>49</v>
      </c>
      <c r="C100" s="60" t="s">
        <v>123</v>
      </c>
      <c r="D100" s="60" t="s">
        <v>135</v>
      </c>
      <c r="E100" s="60" t="s">
        <v>114</v>
      </c>
      <c r="F100" s="61">
        <v>60000</v>
      </c>
      <c r="G100" s="22">
        <v>0</v>
      </c>
      <c r="H100" s="61">
        <v>60000</v>
      </c>
      <c r="I100" s="21">
        <v>1722</v>
      </c>
      <c r="J100" s="61">
        <v>3384.88</v>
      </c>
      <c r="K100" s="21">
        <v>1824</v>
      </c>
      <c r="L100" s="22">
        <v>25</v>
      </c>
      <c r="M100" s="21">
        <f t="shared" si="10"/>
        <v>6955.88</v>
      </c>
      <c r="N100" s="23">
        <f t="shared" si="11"/>
        <v>53044.12</v>
      </c>
    </row>
    <row r="101" spans="1:14" s="15" customFormat="1" ht="36" customHeight="1" x14ac:dyDescent="0.2">
      <c r="A101" s="20">
        <v>89</v>
      </c>
      <c r="B101" s="60" t="s">
        <v>52</v>
      </c>
      <c r="C101" s="60" t="s">
        <v>123</v>
      </c>
      <c r="D101" s="60" t="s">
        <v>53</v>
      </c>
      <c r="E101" s="60" t="s">
        <v>111</v>
      </c>
      <c r="F101" s="61">
        <v>60000</v>
      </c>
      <c r="G101" s="22">
        <v>0</v>
      </c>
      <c r="H101" s="61">
        <v>60000</v>
      </c>
      <c r="I101" s="21">
        <v>1722</v>
      </c>
      <c r="J101" s="61">
        <v>965.68</v>
      </c>
      <c r="K101" s="21">
        <v>1824</v>
      </c>
      <c r="L101" s="21">
        <v>2096.86</v>
      </c>
      <c r="M101" s="21">
        <f t="shared" si="10"/>
        <v>6608.5400000000009</v>
      </c>
      <c r="N101" s="23">
        <f t="shared" si="11"/>
        <v>53391.46</v>
      </c>
    </row>
    <row r="102" spans="1:14" s="15" customFormat="1" ht="36" customHeight="1" x14ac:dyDescent="0.2">
      <c r="A102" s="20">
        <v>90</v>
      </c>
      <c r="B102" s="60" t="s">
        <v>55</v>
      </c>
      <c r="C102" s="60" t="s">
        <v>123</v>
      </c>
      <c r="D102" s="60" t="s">
        <v>56</v>
      </c>
      <c r="E102" s="60" t="s">
        <v>114</v>
      </c>
      <c r="F102" s="61">
        <v>150000</v>
      </c>
      <c r="G102" s="22">
        <v>0</v>
      </c>
      <c r="H102" s="61">
        <v>150000</v>
      </c>
      <c r="I102" s="21">
        <v>4305</v>
      </c>
      <c r="J102" s="61">
        <v>24107.84</v>
      </c>
      <c r="K102" s="21">
        <v>3595.1</v>
      </c>
      <c r="L102" s="22">
        <v>25</v>
      </c>
      <c r="M102" s="21">
        <f t="shared" si="10"/>
        <v>32032.94</v>
      </c>
      <c r="N102" s="23">
        <f t="shared" si="11"/>
        <v>117967.06</v>
      </c>
    </row>
    <row r="103" spans="1:14" s="15" customFormat="1" ht="36" customHeight="1" x14ac:dyDescent="0.2">
      <c r="A103" s="20">
        <v>91</v>
      </c>
      <c r="B103" s="60" t="s">
        <v>249</v>
      </c>
      <c r="C103" s="60" t="s">
        <v>123</v>
      </c>
      <c r="D103" s="60" t="s">
        <v>59</v>
      </c>
      <c r="E103" s="60" t="s">
        <v>111</v>
      </c>
      <c r="F103" s="61">
        <v>60000</v>
      </c>
      <c r="G103" s="22">
        <v>0</v>
      </c>
      <c r="H103" s="61">
        <v>60000</v>
      </c>
      <c r="I103" s="21">
        <v>1722</v>
      </c>
      <c r="J103" s="61">
        <v>3486.68</v>
      </c>
      <c r="K103" s="21">
        <v>1824</v>
      </c>
      <c r="L103" s="22">
        <v>25</v>
      </c>
      <c r="M103" s="21">
        <f t="shared" si="10"/>
        <v>7057.68</v>
      </c>
      <c r="N103" s="23">
        <f>H103-M103</f>
        <v>52942.32</v>
      </c>
    </row>
    <row r="104" spans="1:14" s="15" customFormat="1" ht="36" customHeight="1" x14ac:dyDescent="0.2">
      <c r="A104" s="20">
        <v>92</v>
      </c>
      <c r="B104" s="60" t="s">
        <v>58</v>
      </c>
      <c r="C104" s="60" t="s">
        <v>123</v>
      </c>
      <c r="D104" s="60" t="s">
        <v>59</v>
      </c>
      <c r="E104" s="60" t="s">
        <v>114</v>
      </c>
      <c r="F104" s="61">
        <v>60000</v>
      </c>
      <c r="G104" s="22">
        <v>0</v>
      </c>
      <c r="H104" s="61">
        <v>60000</v>
      </c>
      <c r="I104" s="21">
        <v>1722</v>
      </c>
      <c r="J104" s="61">
        <v>1290.55</v>
      </c>
      <c r="K104" s="21">
        <v>1824</v>
      </c>
      <c r="L104" s="22">
        <v>25</v>
      </c>
      <c r="M104" s="21">
        <f t="shared" si="10"/>
        <v>4861.55</v>
      </c>
      <c r="N104" s="23">
        <f t="shared" si="11"/>
        <v>55138.45</v>
      </c>
    </row>
    <row r="105" spans="1:14" s="15" customFormat="1" ht="36" customHeight="1" x14ac:dyDescent="0.2">
      <c r="A105" s="20">
        <v>93</v>
      </c>
      <c r="B105" s="60" t="s">
        <v>15</v>
      </c>
      <c r="C105" s="60" t="s">
        <v>117</v>
      </c>
      <c r="D105" s="60" t="s">
        <v>16</v>
      </c>
      <c r="E105" s="60" t="s">
        <v>114</v>
      </c>
      <c r="F105" s="61">
        <v>45000</v>
      </c>
      <c r="G105" s="22">
        <v>0</v>
      </c>
      <c r="H105" s="61">
        <v>45000</v>
      </c>
      <c r="I105" s="21">
        <v>1291.5</v>
      </c>
      <c r="J105" s="61">
        <v>740.64</v>
      </c>
      <c r="K105" s="21">
        <v>1368</v>
      </c>
      <c r="L105" s="22">
        <v>25</v>
      </c>
      <c r="M105" s="21">
        <f t="shared" si="10"/>
        <v>3425.14</v>
      </c>
      <c r="N105" s="23">
        <f t="shared" si="11"/>
        <v>41574.86</v>
      </c>
    </row>
    <row r="106" spans="1:14" s="15" customFormat="1" ht="36" customHeight="1" x14ac:dyDescent="0.2">
      <c r="A106" s="20">
        <v>94</v>
      </c>
      <c r="B106" s="60" t="s">
        <v>23</v>
      </c>
      <c r="C106" s="60" t="s">
        <v>117</v>
      </c>
      <c r="D106" s="60" t="s">
        <v>24</v>
      </c>
      <c r="E106" s="60" t="s">
        <v>114</v>
      </c>
      <c r="F106" s="61">
        <v>45000</v>
      </c>
      <c r="G106" s="22">
        <v>0</v>
      </c>
      <c r="H106" s="61">
        <v>45000</v>
      </c>
      <c r="I106" s="21">
        <v>1291.5</v>
      </c>
      <c r="J106" s="61">
        <v>740.64</v>
      </c>
      <c r="K106" s="21">
        <v>1368</v>
      </c>
      <c r="L106" s="22">
        <v>25</v>
      </c>
      <c r="M106" s="21">
        <f t="shared" si="10"/>
        <v>3425.14</v>
      </c>
      <c r="N106" s="23">
        <f t="shared" si="11"/>
        <v>41574.86</v>
      </c>
    </row>
    <row r="107" spans="1:14" s="15" customFormat="1" ht="36" customHeight="1" x14ac:dyDescent="0.2">
      <c r="A107" s="20">
        <v>95</v>
      </c>
      <c r="B107" s="60" t="s">
        <v>245</v>
      </c>
      <c r="C107" s="60" t="s">
        <v>117</v>
      </c>
      <c r="D107" s="60" t="s">
        <v>257</v>
      </c>
      <c r="E107" s="60" t="s">
        <v>111</v>
      </c>
      <c r="F107" s="61">
        <v>40000</v>
      </c>
      <c r="G107" s="22">
        <v>0</v>
      </c>
      <c r="H107" s="61">
        <v>40000</v>
      </c>
      <c r="I107" s="21">
        <v>1148</v>
      </c>
      <c r="J107" s="66">
        <v>0</v>
      </c>
      <c r="K107" s="21">
        <v>1216</v>
      </c>
      <c r="L107" s="21">
        <v>1060.93</v>
      </c>
      <c r="M107" s="21">
        <f t="shared" si="10"/>
        <v>3424.9300000000003</v>
      </c>
      <c r="N107" s="23">
        <f t="shared" si="11"/>
        <v>36575.07</v>
      </c>
    </row>
    <row r="108" spans="1:14" s="15" customFormat="1" ht="36" customHeight="1" x14ac:dyDescent="0.2">
      <c r="A108" s="20">
        <v>96</v>
      </c>
      <c r="B108" s="60" t="s">
        <v>31</v>
      </c>
      <c r="C108" s="60" t="s">
        <v>117</v>
      </c>
      <c r="D108" s="60" t="s">
        <v>171</v>
      </c>
      <c r="E108" s="60" t="s">
        <v>111</v>
      </c>
      <c r="F108" s="61">
        <v>60000</v>
      </c>
      <c r="G108" s="22">
        <v>0</v>
      </c>
      <c r="H108" s="61">
        <v>60000</v>
      </c>
      <c r="I108" s="21">
        <v>1722</v>
      </c>
      <c r="J108" s="61">
        <v>1175.0899999999999</v>
      </c>
      <c r="K108" s="21">
        <v>1824</v>
      </c>
      <c r="L108" s="21">
        <v>2985.68</v>
      </c>
      <c r="M108" s="21">
        <f t="shared" si="10"/>
        <v>7706.77</v>
      </c>
      <c r="N108" s="23">
        <f t="shared" si="11"/>
        <v>52293.229999999996</v>
      </c>
    </row>
    <row r="109" spans="1:14" s="15" customFormat="1" ht="36" customHeight="1" x14ac:dyDescent="0.2">
      <c r="A109" s="20">
        <v>97</v>
      </c>
      <c r="B109" s="60" t="s">
        <v>136</v>
      </c>
      <c r="C109" s="60" t="s">
        <v>117</v>
      </c>
      <c r="D109" s="60" t="s">
        <v>61</v>
      </c>
      <c r="E109" s="60" t="s">
        <v>114</v>
      </c>
      <c r="F109" s="61">
        <v>26250</v>
      </c>
      <c r="G109" s="22">
        <v>0</v>
      </c>
      <c r="H109" s="61">
        <v>26250</v>
      </c>
      <c r="I109" s="21">
        <v>753.38</v>
      </c>
      <c r="J109" s="61">
        <v>0</v>
      </c>
      <c r="K109" s="21">
        <v>798</v>
      </c>
      <c r="L109" s="22">
        <v>25</v>
      </c>
      <c r="M109" s="21">
        <f t="shared" si="10"/>
        <v>1576.38</v>
      </c>
      <c r="N109" s="23">
        <f t="shared" si="11"/>
        <v>24673.62</v>
      </c>
    </row>
    <row r="110" spans="1:14" s="15" customFormat="1" ht="36" customHeight="1" x14ac:dyDescent="0.2">
      <c r="A110" s="20">
        <v>98</v>
      </c>
      <c r="B110" s="60" t="s">
        <v>51</v>
      </c>
      <c r="C110" s="60" t="s">
        <v>117</v>
      </c>
      <c r="D110" s="60" t="s">
        <v>167</v>
      </c>
      <c r="E110" s="60" t="s">
        <v>111</v>
      </c>
      <c r="F110" s="61">
        <v>150000</v>
      </c>
      <c r="G110" s="22">
        <v>0</v>
      </c>
      <c r="H110" s="61">
        <v>150000</v>
      </c>
      <c r="I110" s="21">
        <v>4305</v>
      </c>
      <c r="J110" s="61">
        <v>22201.11</v>
      </c>
      <c r="K110" s="21">
        <v>3595.1</v>
      </c>
      <c r="L110" s="22">
        <v>25</v>
      </c>
      <c r="M110" s="21">
        <f t="shared" si="10"/>
        <v>30126.21</v>
      </c>
      <c r="N110" s="23">
        <f t="shared" si="11"/>
        <v>119873.79000000001</v>
      </c>
    </row>
    <row r="111" spans="1:14" s="15" customFormat="1" ht="36" customHeight="1" x14ac:dyDescent="0.2">
      <c r="A111" s="20">
        <v>99</v>
      </c>
      <c r="B111" s="60" t="s">
        <v>60</v>
      </c>
      <c r="C111" s="60" t="s">
        <v>117</v>
      </c>
      <c r="D111" s="60" t="s">
        <v>61</v>
      </c>
      <c r="E111" s="60" t="s">
        <v>114</v>
      </c>
      <c r="F111" s="61">
        <v>35000</v>
      </c>
      <c r="G111" s="22">
        <v>0</v>
      </c>
      <c r="H111" s="61">
        <v>35000</v>
      </c>
      <c r="I111" s="21">
        <v>1004.5</v>
      </c>
      <c r="J111" s="66">
        <v>0</v>
      </c>
      <c r="K111" s="21">
        <v>1064</v>
      </c>
      <c r="L111" s="21">
        <v>2541.27</v>
      </c>
      <c r="M111" s="21">
        <f t="shared" si="10"/>
        <v>4609.7700000000004</v>
      </c>
      <c r="N111" s="23">
        <f t="shared" si="11"/>
        <v>30390.23</v>
      </c>
    </row>
    <row r="112" spans="1:14" s="15" customFormat="1" ht="36" customHeight="1" x14ac:dyDescent="0.2">
      <c r="A112" s="20">
        <v>100</v>
      </c>
      <c r="B112" s="60" t="s">
        <v>69</v>
      </c>
      <c r="C112" s="60" t="s">
        <v>117</v>
      </c>
      <c r="D112" s="60" t="s">
        <v>170</v>
      </c>
      <c r="E112" s="60" t="s">
        <v>114</v>
      </c>
      <c r="F112" s="61">
        <v>35000</v>
      </c>
      <c r="G112" s="22">
        <v>0</v>
      </c>
      <c r="H112" s="61">
        <v>35000</v>
      </c>
      <c r="I112" s="21">
        <v>1004.5</v>
      </c>
      <c r="J112" s="66">
        <v>0</v>
      </c>
      <c r="K112" s="21">
        <v>1064</v>
      </c>
      <c r="L112" s="22">
        <v>25</v>
      </c>
      <c r="M112" s="21">
        <f t="shared" si="10"/>
        <v>2093.5</v>
      </c>
      <c r="N112" s="23">
        <f t="shared" si="11"/>
        <v>32906.5</v>
      </c>
    </row>
    <row r="113" spans="1:14" s="15" customFormat="1" ht="36" customHeight="1" x14ac:dyDescent="0.2">
      <c r="A113" s="20">
        <v>101</v>
      </c>
      <c r="B113" s="60" t="s">
        <v>8</v>
      </c>
      <c r="C113" s="60" t="s">
        <v>112</v>
      </c>
      <c r="D113" s="60" t="s">
        <v>9</v>
      </c>
      <c r="E113" s="60" t="s">
        <v>114</v>
      </c>
      <c r="F113" s="61">
        <v>60000</v>
      </c>
      <c r="G113" s="22">
        <v>0</v>
      </c>
      <c r="H113" s="61">
        <v>60000</v>
      </c>
      <c r="I113" s="21">
        <v>1722</v>
      </c>
      <c r="J113" s="61">
        <v>3229.46</v>
      </c>
      <c r="K113" s="21">
        <v>1824</v>
      </c>
      <c r="L113" s="21">
        <v>1060.93</v>
      </c>
      <c r="M113" s="21">
        <f t="shared" si="10"/>
        <v>7836.39</v>
      </c>
      <c r="N113" s="23">
        <f t="shared" si="11"/>
        <v>52163.61</v>
      </c>
    </row>
    <row r="114" spans="1:14" s="15" customFormat="1" ht="36" customHeight="1" x14ac:dyDescent="0.2">
      <c r="A114" s="20">
        <v>102</v>
      </c>
      <c r="B114" s="60" t="s">
        <v>10</v>
      </c>
      <c r="C114" s="60" t="s">
        <v>112</v>
      </c>
      <c r="D114" s="60" t="s">
        <v>11</v>
      </c>
      <c r="E114" s="60" t="s">
        <v>111</v>
      </c>
      <c r="F114" s="61">
        <v>40000</v>
      </c>
      <c r="G114" s="22">
        <v>0</v>
      </c>
      <c r="H114" s="61">
        <v>40000</v>
      </c>
      <c r="I114" s="21">
        <v>1148</v>
      </c>
      <c r="J114" s="66">
        <v>0</v>
      </c>
      <c r="K114" s="21">
        <v>1216</v>
      </c>
      <c r="L114" s="22">
        <v>25</v>
      </c>
      <c r="M114" s="21">
        <f t="shared" si="10"/>
        <v>2389</v>
      </c>
      <c r="N114" s="23">
        <f t="shared" si="11"/>
        <v>37611</v>
      </c>
    </row>
    <row r="115" spans="1:14" s="15" customFormat="1" ht="36" customHeight="1" x14ac:dyDescent="0.2">
      <c r="A115" s="20">
        <v>103</v>
      </c>
      <c r="B115" s="62" t="s">
        <v>128</v>
      </c>
      <c r="C115" s="60" t="s">
        <v>112</v>
      </c>
      <c r="D115" s="60" t="s">
        <v>11</v>
      </c>
      <c r="E115" s="60" t="s">
        <v>114</v>
      </c>
      <c r="F115" s="61">
        <v>35000</v>
      </c>
      <c r="G115" s="22">
        <v>0</v>
      </c>
      <c r="H115" s="61">
        <v>35000</v>
      </c>
      <c r="I115" s="21">
        <v>1004.5</v>
      </c>
      <c r="J115" s="66">
        <v>0</v>
      </c>
      <c r="K115" s="21">
        <v>1064</v>
      </c>
      <c r="L115" s="21">
        <v>1060.93</v>
      </c>
      <c r="M115" s="21">
        <f t="shared" si="10"/>
        <v>3129.4300000000003</v>
      </c>
      <c r="N115" s="23">
        <f t="shared" si="11"/>
        <v>31870.57</v>
      </c>
    </row>
    <row r="116" spans="1:14" s="15" customFormat="1" ht="36" customHeight="1" x14ac:dyDescent="0.2">
      <c r="A116" s="20">
        <v>104</v>
      </c>
      <c r="B116" s="62" t="s">
        <v>129</v>
      </c>
      <c r="C116" s="60" t="s">
        <v>112</v>
      </c>
      <c r="D116" s="60" t="s">
        <v>11</v>
      </c>
      <c r="E116" s="60" t="s">
        <v>114</v>
      </c>
      <c r="F116" s="61">
        <v>35000</v>
      </c>
      <c r="G116" s="22">
        <v>0</v>
      </c>
      <c r="H116" s="61">
        <v>35000</v>
      </c>
      <c r="I116" s="21">
        <v>1004.5</v>
      </c>
      <c r="J116" s="66">
        <v>0</v>
      </c>
      <c r="K116" s="21">
        <v>1064</v>
      </c>
      <c r="L116" s="22">
        <v>25</v>
      </c>
      <c r="M116" s="21">
        <f t="shared" si="10"/>
        <v>2093.5</v>
      </c>
      <c r="N116" s="23">
        <f t="shared" si="11"/>
        <v>32906.5</v>
      </c>
    </row>
    <row r="117" spans="1:14" s="15" customFormat="1" ht="36" customHeight="1" x14ac:dyDescent="0.2">
      <c r="A117" s="20">
        <v>105</v>
      </c>
      <c r="B117" s="60" t="s">
        <v>47</v>
      </c>
      <c r="C117" s="60" t="s">
        <v>112</v>
      </c>
      <c r="D117" s="60" t="s">
        <v>11</v>
      </c>
      <c r="E117" s="60" t="s">
        <v>114</v>
      </c>
      <c r="F117" s="61">
        <v>35000</v>
      </c>
      <c r="G117" s="22">
        <v>0</v>
      </c>
      <c r="H117" s="61">
        <v>35000</v>
      </c>
      <c r="I117" s="21">
        <v>1004.5</v>
      </c>
      <c r="J117" s="66">
        <v>0</v>
      </c>
      <c r="K117" s="21">
        <v>1064</v>
      </c>
      <c r="L117" s="22">
        <v>25</v>
      </c>
      <c r="M117" s="21">
        <f t="shared" si="10"/>
        <v>2093.5</v>
      </c>
      <c r="N117" s="23">
        <f t="shared" si="11"/>
        <v>32906.5</v>
      </c>
    </row>
    <row r="118" spans="1:14" s="15" customFormat="1" ht="36" customHeight="1" x14ac:dyDescent="0.2">
      <c r="A118" s="20">
        <v>106</v>
      </c>
      <c r="B118" s="60" t="s">
        <v>50</v>
      </c>
      <c r="C118" s="60" t="s">
        <v>112</v>
      </c>
      <c r="D118" s="60" t="s">
        <v>11</v>
      </c>
      <c r="E118" s="60" t="s">
        <v>114</v>
      </c>
      <c r="F118" s="61">
        <v>35000</v>
      </c>
      <c r="G118" s="22">
        <v>0</v>
      </c>
      <c r="H118" s="61">
        <v>35000</v>
      </c>
      <c r="I118" s="21">
        <v>1004.5</v>
      </c>
      <c r="J118" s="66">
        <v>0</v>
      </c>
      <c r="K118" s="21">
        <v>1064</v>
      </c>
      <c r="L118" s="22">
        <v>25</v>
      </c>
      <c r="M118" s="21">
        <f t="shared" si="10"/>
        <v>2093.5</v>
      </c>
      <c r="N118" s="23">
        <f t="shared" si="11"/>
        <v>32906.5</v>
      </c>
    </row>
    <row r="119" spans="1:14" s="15" customFormat="1" ht="36" customHeight="1" x14ac:dyDescent="0.2">
      <c r="A119" s="20">
        <v>107</v>
      </c>
      <c r="B119" s="60" t="s">
        <v>7</v>
      </c>
      <c r="C119" s="60" t="s">
        <v>112</v>
      </c>
      <c r="D119" s="60" t="s">
        <v>161</v>
      </c>
      <c r="E119" s="60" t="s">
        <v>111</v>
      </c>
      <c r="F119" s="61">
        <v>150000</v>
      </c>
      <c r="G119" s="22">
        <v>0</v>
      </c>
      <c r="H119" s="61">
        <v>150000</v>
      </c>
      <c r="I119" s="21">
        <v>4305</v>
      </c>
      <c r="J119" s="61">
        <v>24107.84</v>
      </c>
      <c r="K119" s="21">
        <v>3595.1</v>
      </c>
      <c r="L119" s="22">
        <v>25</v>
      </c>
      <c r="M119" s="21">
        <f t="shared" si="10"/>
        <v>32032.94</v>
      </c>
      <c r="N119" s="23">
        <f t="shared" si="11"/>
        <v>117967.06</v>
      </c>
    </row>
    <row r="120" spans="1:14" s="15" customFormat="1" ht="36" customHeight="1" x14ac:dyDescent="0.2">
      <c r="A120" s="20">
        <v>108</v>
      </c>
      <c r="B120" s="60" t="s">
        <v>14</v>
      </c>
      <c r="C120" s="62" t="s">
        <v>119</v>
      </c>
      <c r="D120" s="60" t="s">
        <v>165</v>
      </c>
      <c r="E120" s="60" t="s">
        <v>111</v>
      </c>
      <c r="F120" s="61">
        <v>50000</v>
      </c>
      <c r="G120" s="22">
        <v>0</v>
      </c>
      <c r="H120" s="61">
        <v>50000</v>
      </c>
      <c r="I120" s="21">
        <v>1435</v>
      </c>
      <c r="J120" s="61">
        <v>1854</v>
      </c>
      <c r="K120" s="21">
        <v>1520</v>
      </c>
      <c r="L120" s="22">
        <v>25</v>
      </c>
      <c r="M120" s="21">
        <f t="shared" si="10"/>
        <v>4834</v>
      </c>
      <c r="N120" s="23">
        <f t="shared" si="11"/>
        <v>45166</v>
      </c>
    </row>
    <row r="121" spans="1:14" s="15" customFormat="1" ht="36" customHeight="1" x14ac:dyDescent="0.2">
      <c r="A121" s="20">
        <v>109</v>
      </c>
      <c r="B121" s="60" t="s">
        <v>19</v>
      </c>
      <c r="C121" s="62" t="s">
        <v>119</v>
      </c>
      <c r="D121" s="60" t="s">
        <v>20</v>
      </c>
      <c r="E121" s="60" t="s">
        <v>114</v>
      </c>
      <c r="F121" s="61">
        <v>50000</v>
      </c>
      <c r="G121" s="22">
        <v>0</v>
      </c>
      <c r="H121" s="61">
        <v>50000</v>
      </c>
      <c r="I121" s="21">
        <v>1435</v>
      </c>
      <c r="J121" s="61">
        <v>1211.1400000000001</v>
      </c>
      <c r="K121" s="21">
        <v>1520</v>
      </c>
      <c r="L121" s="22">
        <v>25</v>
      </c>
      <c r="M121" s="21">
        <f t="shared" si="10"/>
        <v>4191.1400000000003</v>
      </c>
      <c r="N121" s="23">
        <f t="shared" si="11"/>
        <v>45808.86</v>
      </c>
    </row>
    <row r="122" spans="1:14" s="15" customFormat="1" ht="36" customHeight="1" x14ac:dyDescent="0.2">
      <c r="A122" s="20">
        <v>110</v>
      </c>
      <c r="B122" s="60" t="s">
        <v>132</v>
      </c>
      <c r="C122" s="62" t="s">
        <v>119</v>
      </c>
      <c r="D122" s="60" t="s">
        <v>70</v>
      </c>
      <c r="E122" s="60" t="s">
        <v>111</v>
      </c>
      <c r="F122" s="61">
        <v>26250</v>
      </c>
      <c r="G122" s="22">
        <v>0</v>
      </c>
      <c r="H122" s="61">
        <v>26250</v>
      </c>
      <c r="I122" s="21">
        <v>753.38</v>
      </c>
      <c r="J122" s="61">
        <v>0</v>
      </c>
      <c r="K122" s="21">
        <v>798</v>
      </c>
      <c r="L122" s="22">
        <v>25</v>
      </c>
      <c r="M122" s="21">
        <f t="shared" si="10"/>
        <v>1576.38</v>
      </c>
      <c r="N122" s="23">
        <f t="shared" si="11"/>
        <v>24673.62</v>
      </c>
    </row>
    <row r="123" spans="1:14" s="15" customFormat="1" ht="36" customHeight="1" x14ac:dyDescent="0.2">
      <c r="A123" s="20">
        <v>111</v>
      </c>
      <c r="B123" s="60" t="s">
        <v>34</v>
      </c>
      <c r="C123" s="62" t="s">
        <v>119</v>
      </c>
      <c r="D123" s="60" t="s">
        <v>166</v>
      </c>
      <c r="E123" s="60" t="s">
        <v>111</v>
      </c>
      <c r="F123" s="61">
        <v>110000</v>
      </c>
      <c r="G123" s="22">
        <v>0</v>
      </c>
      <c r="H123" s="61">
        <v>110000</v>
      </c>
      <c r="I123" s="21">
        <v>3157</v>
      </c>
      <c r="J123" s="61">
        <v>13939.65</v>
      </c>
      <c r="K123" s="21">
        <v>3344</v>
      </c>
      <c r="L123" s="21">
        <v>2096.86</v>
      </c>
      <c r="M123" s="21">
        <f t="shared" si="10"/>
        <v>22537.510000000002</v>
      </c>
      <c r="N123" s="23">
        <f t="shared" si="11"/>
        <v>87462.489999999991</v>
      </c>
    </row>
    <row r="124" spans="1:14" s="15" customFormat="1" ht="36" customHeight="1" x14ac:dyDescent="0.2">
      <c r="A124" s="20">
        <v>112</v>
      </c>
      <c r="B124" s="60" t="s">
        <v>40</v>
      </c>
      <c r="C124" s="62" t="s">
        <v>119</v>
      </c>
      <c r="D124" s="60" t="s">
        <v>41</v>
      </c>
      <c r="E124" s="60" t="s">
        <v>114</v>
      </c>
      <c r="F124" s="61">
        <v>40000</v>
      </c>
      <c r="G124" s="22">
        <v>0</v>
      </c>
      <c r="H124" s="61">
        <v>40000</v>
      </c>
      <c r="I124" s="21">
        <v>1148</v>
      </c>
      <c r="J124" s="66">
        <v>270.24</v>
      </c>
      <c r="K124" s="21">
        <v>1216</v>
      </c>
      <c r="L124" s="22">
        <v>25</v>
      </c>
      <c r="M124" s="21">
        <f t="shared" si="10"/>
        <v>2659.24</v>
      </c>
      <c r="N124" s="23">
        <f t="shared" si="11"/>
        <v>37340.76</v>
      </c>
    </row>
    <row r="125" spans="1:14" s="15" customFormat="1" ht="36" customHeight="1" x14ac:dyDescent="0.2">
      <c r="A125" s="20">
        <v>113</v>
      </c>
      <c r="B125" s="60" t="s">
        <v>45</v>
      </c>
      <c r="C125" s="62" t="s">
        <v>119</v>
      </c>
      <c r="D125" s="60" t="s">
        <v>165</v>
      </c>
      <c r="E125" s="60" t="s">
        <v>114</v>
      </c>
      <c r="F125" s="61">
        <v>40000</v>
      </c>
      <c r="G125" s="22">
        <v>0</v>
      </c>
      <c r="H125" s="61">
        <v>40000</v>
      </c>
      <c r="I125" s="21">
        <v>1148</v>
      </c>
      <c r="J125" s="66">
        <v>270.24</v>
      </c>
      <c r="K125" s="21">
        <v>1216</v>
      </c>
      <c r="L125" s="22">
        <v>25</v>
      </c>
      <c r="M125" s="21">
        <f t="shared" si="10"/>
        <v>2659.24</v>
      </c>
      <c r="N125" s="23">
        <f t="shared" ref="N125:N134" si="12">H125-M125</f>
        <v>37340.76</v>
      </c>
    </row>
    <row r="126" spans="1:14" s="15" customFormat="1" ht="36" customHeight="1" x14ac:dyDescent="0.2">
      <c r="A126" s="20">
        <v>114</v>
      </c>
      <c r="B126" s="60" t="s">
        <v>54</v>
      </c>
      <c r="C126" s="62" t="s">
        <v>119</v>
      </c>
      <c r="D126" s="60" t="s">
        <v>20</v>
      </c>
      <c r="E126" s="60" t="s">
        <v>114</v>
      </c>
      <c r="F126" s="61">
        <v>45000</v>
      </c>
      <c r="G126" s="22">
        <v>0</v>
      </c>
      <c r="H126" s="61">
        <v>45000</v>
      </c>
      <c r="I126" s="21">
        <v>1291.5</v>
      </c>
      <c r="J126" s="61">
        <v>637.1</v>
      </c>
      <c r="K126" s="21">
        <v>1368</v>
      </c>
      <c r="L126" s="21">
        <v>1060.93</v>
      </c>
      <c r="M126" s="21">
        <f t="shared" si="10"/>
        <v>4357.53</v>
      </c>
      <c r="N126" s="23">
        <f t="shared" si="12"/>
        <v>40642.47</v>
      </c>
    </row>
    <row r="127" spans="1:14" s="15" customFormat="1" ht="36" x14ac:dyDescent="0.2">
      <c r="A127" s="20">
        <v>115</v>
      </c>
      <c r="B127" s="69" t="s">
        <v>201</v>
      </c>
      <c r="C127" s="62" t="s">
        <v>122</v>
      </c>
      <c r="D127" s="60" t="s">
        <v>202</v>
      </c>
      <c r="E127" s="60" t="s">
        <v>231</v>
      </c>
      <c r="F127" s="21">
        <f>45000</f>
        <v>45000</v>
      </c>
      <c r="G127" s="22">
        <v>0</v>
      </c>
      <c r="H127" s="21">
        <f>45000</f>
        <v>45000</v>
      </c>
      <c r="I127" s="21">
        <v>1291.5</v>
      </c>
      <c r="J127" s="21">
        <v>740.64</v>
      </c>
      <c r="K127" s="21">
        <v>1368</v>
      </c>
      <c r="L127" s="21">
        <v>25</v>
      </c>
      <c r="M127" s="21">
        <f t="shared" si="10"/>
        <v>3425.14</v>
      </c>
      <c r="N127" s="23">
        <f t="shared" ref="N127:N128" si="13">+H127-M127</f>
        <v>41574.86</v>
      </c>
    </row>
    <row r="128" spans="1:14" s="15" customFormat="1" ht="36" customHeight="1" x14ac:dyDescent="0.2">
      <c r="A128" s="20">
        <v>116</v>
      </c>
      <c r="B128" s="69" t="s">
        <v>203</v>
      </c>
      <c r="C128" s="62" t="s">
        <v>163</v>
      </c>
      <c r="D128" s="60" t="s">
        <v>207</v>
      </c>
      <c r="E128" s="60" t="s">
        <v>231</v>
      </c>
      <c r="F128" s="21">
        <v>45000</v>
      </c>
      <c r="G128" s="22">
        <v>0</v>
      </c>
      <c r="H128" s="21">
        <v>45000</v>
      </c>
      <c r="I128" s="21">
        <v>1291.5</v>
      </c>
      <c r="J128" s="21">
        <v>0</v>
      </c>
      <c r="K128" s="21">
        <v>1368</v>
      </c>
      <c r="L128" s="21">
        <v>25</v>
      </c>
      <c r="M128" s="21">
        <f t="shared" si="10"/>
        <v>2684.5</v>
      </c>
      <c r="N128" s="23">
        <f t="shared" si="13"/>
        <v>42315.5</v>
      </c>
    </row>
    <row r="129" spans="1:14" s="15" customFormat="1" ht="36" customHeight="1" x14ac:dyDescent="0.2">
      <c r="A129" s="20">
        <v>117</v>
      </c>
      <c r="B129" s="60" t="s">
        <v>26</v>
      </c>
      <c r="C129" s="62" t="s">
        <v>163</v>
      </c>
      <c r="D129" s="60" t="s">
        <v>27</v>
      </c>
      <c r="E129" s="60" t="s">
        <v>111</v>
      </c>
      <c r="F129" s="61">
        <v>45000</v>
      </c>
      <c r="G129" s="22">
        <v>0</v>
      </c>
      <c r="H129" s="61">
        <v>45000</v>
      </c>
      <c r="I129" s="21">
        <v>1291.5</v>
      </c>
      <c r="J129" s="61">
        <v>0</v>
      </c>
      <c r="K129" s="21">
        <v>1368</v>
      </c>
      <c r="L129" s="22">
        <v>25</v>
      </c>
      <c r="M129" s="21">
        <f t="shared" si="10"/>
        <v>2684.5</v>
      </c>
      <c r="N129" s="23">
        <f t="shared" si="12"/>
        <v>42315.5</v>
      </c>
    </row>
    <row r="130" spans="1:14" s="15" customFormat="1" ht="36" customHeight="1" x14ac:dyDescent="0.2">
      <c r="A130" s="20">
        <v>118</v>
      </c>
      <c r="B130" s="60" t="s">
        <v>29</v>
      </c>
      <c r="C130" s="62" t="s">
        <v>163</v>
      </c>
      <c r="D130" s="60" t="s">
        <v>28</v>
      </c>
      <c r="E130" s="60" t="s">
        <v>116</v>
      </c>
      <c r="F130" s="61">
        <v>16500</v>
      </c>
      <c r="G130" s="22">
        <v>0</v>
      </c>
      <c r="H130" s="61">
        <v>16500</v>
      </c>
      <c r="I130" s="21">
        <v>473.55</v>
      </c>
      <c r="J130" s="66">
        <v>0</v>
      </c>
      <c r="K130" s="22">
        <v>501.6</v>
      </c>
      <c r="L130" s="22">
        <v>25</v>
      </c>
      <c r="M130" s="21">
        <f t="shared" si="10"/>
        <v>1000.1500000000001</v>
      </c>
      <c r="N130" s="23">
        <f t="shared" si="12"/>
        <v>15499.85</v>
      </c>
    </row>
    <row r="131" spans="1:14" s="15" customFormat="1" ht="36" customHeight="1" x14ac:dyDescent="0.2">
      <c r="A131" s="20">
        <v>119</v>
      </c>
      <c r="B131" s="60" t="s">
        <v>30</v>
      </c>
      <c r="C131" s="62" t="s">
        <v>163</v>
      </c>
      <c r="D131" s="60" t="s">
        <v>164</v>
      </c>
      <c r="E131" s="60" t="s">
        <v>111</v>
      </c>
      <c r="F131" s="61">
        <v>150000</v>
      </c>
      <c r="G131" s="22">
        <v>0</v>
      </c>
      <c r="H131" s="61">
        <v>150000</v>
      </c>
      <c r="I131" s="21">
        <v>4305</v>
      </c>
      <c r="J131" s="61">
        <v>23848.86</v>
      </c>
      <c r="K131" s="21">
        <v>3595.1</v>
      </c>
      <c r="L131" s="22">
        <v>1060.93</v>
      </c>
      <c r="M131" s="21">
        <f t="shared" si="10"/>
        <v>32809.89</v>
      </c>
      <c r="N131" s="23">
        <f t="shared" si="12"/>
        <v>117190.11</v>
      </c>
    </row>
    <row r="132" spans="1:14" s="15" customFormat="1" ht="36" customHeight="1" x14ac:dyDescent="0.2">
      <c r="A132" s="20">
        <v>120</v>
      </c>
      <c r="B132" s="60" t="s">
        <v>32</v>
      </c>
      <c r="C132" s="62" t="s">
        <v>163</v>
      </c>
      <c r="D132" s="60" t="s">
        <v>13</v>
      </c>
      <c r="E132" s="60" t="s">
        <v>116</v>
      </c>
      <c r="F132" s="61">
        <v>22000</v>
      </c>
      <c r="G132" s="22">
        <v>0</v>
      </c>
      <c r="H132" s="61">
        <v>22000</v>
      </c>
      <c r="I132" s="22">
        <v>631.4</v>
      </c>
      <c r="J132" s="66">
        <v>0</v>
      </c>
      <c r="K132" s="22">
        <v>668.8</v>
      </c>
      <c r="L132" s="22">
        <v>25</v>
      </c>
      <c r="M132" s="21">
        <f t="shared" si="10"/>
        <v>1325.1999999999998</v>
      </c>
      <c r="N132" s="23">
        <f t="shared" si="12"/>
        <v>20674.8</v>
      </c>
    </row>
    <row r="133" spans="1:14" s="15" customFormat="1" ht="36" customHeight="1" x14ac:dyDescent="0.2">
      <c r="A133" s="20">
        <v>121</v>
      </c>
      <c r="B133" s="60" t="s">
        <v>247</v>
      </c>
      <c r="C133" s="62" t="s">
        <v>163</v>
      </c>
      <c r="D133" s="60" t="s">
        <v>33</v>
      </c>
      <c r="E133" s="60" t="s">
        <v>114</v>
      </c>
      <c r="F133" s="61">
        <v>75000</v>
      </c>
      <c r="G133" s="22">
        <v>0</v>
      </c>
      <c r="H133" s="61">
        <v>75000</v>
      </c>
      <c r="I133" s="21">
        <v>2152.5</v>
      </c>
      <c r="J133" s="61">
        <v>6309.38</v>
      </c>
      <c r="K133" s="21">
        <v>2280</v>
      </c>
      <c r="L133" s="22">
        <v>25</v>
      </c>
      <c r="M133" s="21">
        <f t="shared" si="10"/>
        <v>10766.880000000001</v>
      </c>
      <c r="N133" s="23">
        <f t="shared" si="12"/>
        <v>64233.119999999995</v>
      </c>
    </row>
    <row r="134" spans="1:14" s="15" customFormat="1" ht="36" customHeight="1" thickBot="1" x14ac:dyDescent="0.25">
      <c r="A134" s="24">
        <v>122</v>
      </c>
      <c r="B134" s="88" t="s">
        <v>230</v>
      </c>
      <c r="C134" s="88" t="s">
        <v>195</v>
      </c>
      <c r="D134" s="88" t="s">
        <v>22</v>
      </c>
      <c r="E134" s="88" t="s">
        <v>114</v>
      </c>
      <c r="F134" s="64">
        <v>35000</v>
      </c>
      <c r="G134" s="26">
        <v>0</v>
      </c>
      <c r="H134" s="64">
        <v>35000</v>
      </c>
      <c r="I134" s="25">
        <v>1004.5</v>
      </c>
      <c r="J134" s="26">
        <v>0</v>
      </c>
      <c r="K134" s="25">
        <v>1064</v>
      </c>
      <c r="L134" s="26">
        <v>25</v>
      </c>
      <c r="M134" s="25">
        <f t="shared" si="10"/>
        <v>2093.5</v>
      </c>
      <c r="N134" s="27">
        <f t="shared" si="12"/>
        <v>32906.5</v>
      </c>
    </row>
    <row r="135" spans="1:14" s="14" customFormat="1" ht="36" customHeight="1" thickBot="1" x14ac:dyDescent="0.3">
      <c r="A135" s="28"/>
      <c r="B135" s="90" t="s">
        <v>160</v>
      </c>
      <c r="C135" s="91"/>
      <c r="D135" s="91"/>
      <c r="E135" s="92"/>
      <c r="F135" s="71">
        <f>SUM(F13:F134)</f>
        <v>6648850</v>
      </c>
      <c r="G135" s="30">
        <f t="shared" ref="G135:N135" si="14">SUM(G13:G134)</f>
        <v>0</v>
      </c>
      <c r="H135" s="29">
        <f t="shared" si="14"/>
        <v>6648850</v>
      </c>
      <c r="I135" s="29">
        <f>SUM(I13:I134)</f>
        <v>190435.15000000002</v>
      </c>
      <c r="J135" s="29">
        <f t="shared" si="14"/>
        <v>480789.23000000016</v>
      </c>
      <c r="K135" s="29">
        <f t="shared" si="14"/>
        <v>187962.24000000014</v>
      </c>
      <c r="L135" s="29">
        <f>SUM(L13:L134)</f>
        <v>41185.25</v>
      </c>
      <c r="M135" s="29">
        <f t="shared" si="14"/>
        <v>900371.87000000034</v>
      </c>
      <c r="N135" s="31">
        <f t="shared" si="14"/>
        <v>5748478.1300000036</v>
      </c>
    </row>
    <row r="136" spans="1:14" ht="21.75" customHeight="1" x14ac:dyDescent="0.2">
      <c r="F136" s="65"/>
      <c r="I136" s="65"/>
      <c r="K136" s="65"/>
      <c r="L136" s="65"/>
      <c r="M136" s="65"/>
      <c r="N136" s="65"/>
    </row>
    <row r="137" spans="1:14" ht="21.75" customHeight="1" x14ac:dyDescent="0.2">
      <c r="M137" s="65"/>
      <c r="N137" s="65"/>
    </row>
    <row r="138" spans="1:14" ht="21.75" customHeight="1" x14ac:dyDescent="0.2"/>
    <row r="139" spans="1:14" ht="21.75" customHeight="1" x14ac:dyDescent="0.2"/>
    <row r="140" spans="1:14" ht="21.75" customHeight="1" x14ac:dyDescent="0.2"/>
    <row r="141" spans="1:14" ht="21.75" customHeight="1" x14ac:dyDescent="0.2"/>
    <row r="142" spans="1:14" ht="21.75" customHeight="1" x14ac:dyDescent="0.2"/>
    <row r="143" spans="1:14" ht="21.75" customHeight="1" x14ac:dyDescent="0.2"/>
    <row r="144" spans="1:14" ht="21.75" customHeight="1" x14ac:dyDescent="0.2"/>
    <row r="145" spans="6:14" ht="21.75" customHeight="1" x14ac:dyDescent="0.2"/>
    <row r="146" spans="6:14" ht="21.75" customHeight="1" x14ac:dyDescent="0.2"/>
    <row r="147" spans="6:14" ht="21.75" customHeight="1" x14ac:dyDescent="0.2"/>
    <row r="148" spans="6:14" ht="21.75" customHeight="1" x14ac:dyDescent="0.2">
      <c r="F148" s="65"/>
      <c r="G148" s="65"/>
      <c r="H148" s="65"/>
      <c r="I148" s="65"/>
      <c r="J148" s="65"/>
      <c r="K148" s="65"/>
      <c r="L148" s="65"/>
      <c r="M148" s="65"/>
      <c r="N148" s="65"/>
    </row>
    <row r="149" spans="6:14" ht="21.75" customHeight="1" x14ac:dyDescent="0.2"/>
    <row r="150" spans="6:14" ht="21.75" customHeight="1" x14ac:dyDescent="0.2"/>
    <row r="151" spans="6:14" ht="21.75" customHeight="1" x14ac:dyDescent="0.2"/>
    <row r="152" spans="6:14" ht="21.75" customHeight="1" x14ac:dyDescent="0.2"/>
    <row r="153" spans="6:14" ht="21.75" customHeight="1" x14ac:dyDescent="0.2"/>
    <row r="154" spans="6:14" ht="21.75" customHeight="1" x14ac:dyDescent="0.2"/>
    <row r="155" spans="6:14" ht="21.75" customHeight="1" x14ac:dyDescent="0.2"/>
    <row r="156" spans="6:14" ht="21.75" customHeight="1" x14ac:dyDescent="0.2"/>
    <row r="157" spans="6:14" ht="21.75" customHeight="1" x14ac:dyDescent="0.2"/>
    <row r="158" spans="6:14" ht="21.75" customHeight="1" x14ac:dyDescent="0.2"/>
    <row r="159" spans="6:14" ht="21.75" customHeight="1" x14ac:dyDescent="0.2"/>
    <row r="160" spans="6:14" ht="21.75" customHeight="1" x14ac:dyDescent="0.2"/>
    <row r="161" spans="1:5" ht="21.75" customHeight="1" x14ac:dyDescent="0.2"/>
    <row r="162" spans="1:5" ht="21.75" customHeight="1" x14ac:dyDescent="0.2"/>
    <row r="163" spans="1:5" ht="21.75" customHeight="1" x14ac:dyDescent="0.2"/>
    <row r="164" spans="1:5" ht="21.75" customHeight="1" x14ac:dyDescent="0.2"/>
    <row r="165" spans="1:5" ht="21.75" customHeight="1" x14ac:dyDescent="0.2"/>
    <row r="166" spans="1:5" ht="21.75" customHeight="1" x14ac:dyDescent="0.2"/>
    <row r="167" spans="1:5" ht="21.75" customHeight="1" x14ac:dyDescent="0.2"/>
    <row r="174" spans="1:5" s="2" customFormat="1" ht="36" customHeight="1" x14ac:dyDescent="0.2">
      <c r="A174" s="10"/>
      <c r="E174" s="10"/>
    </row>
    <row r="175" spans="1:5" s="2" customFormat="1" ht="36" customHeight="1" x14ac:dyDescent="0.2">
      <c r="A175" s="10"/>
      <c r="E175" s="10"/>
    </row>
    <row r="177" spans="1:1" ht="36" customHeight="1" x14ac:dyDescent="0.2"/>
    <row r="178" spans="1:1" ht="36" customHeight="1" x14ac:dyDescent="0.2"/>
    <row r="179" spans="1:1" ht="36" customHeight="1" x14ac:dyDescent="0.2"/>
    <row r="180" spans="1:1" ht="36" customHeight="1" x14ac:dyDescent="0.2"/>
    <row r="188" spans="1:1" s="7" customFormat="1" ht="36" customHeight="1" x14ac:dyDescent="0.2">
      <c r="A188" s="9"/>
    </row>
    <row r="189" spans="1:1" s="7" customFormat="1" ht="36" customHeight="1" x14ac:dyDescent="0.2">
      <c r="A189" s="9"/>
    </row>
    <row r="190" spans="1:1" s="7" customFormat="1" ht="36" customHeight="1" x14ac:dyDescent="0.2">
      <c r="A190" s="9"/>
    </row>
    <row r="191" spans="1:1" s="7" customFormat="1" ht="36" customHeight="1" x14ac:dyDescent="0.2">
      <c r="A191" s="9"/>
    </row>
    <row r="192" spans="1:1" s="7" customFormat="1" ht="36" customHeight="1" x14ac:dyDescent="0.2">
      <c r="A192" s="9"/>
    </row>
    <row r="193" spans="1:1" s="7" customFormat="1" ht="36" customHeight="1" x14ac:dyDescent="0.2">
      <c r="A193" s="9"/>
    </row>
    <row r="194" spans="1:1" s="7" customFormat="1" ht="36" customHeight="1" x14ac:dyDescent="0.2">
      <c r="A194" s="9"/>
    </row>
    <row r="195" spans="1:1" s="7" customFormat="1" ht="36" customHeight="1" x14ac:dyDescent="0.2">
      <c r="A195" s="9"/>
    </row>
    <row r="196" spans="1:1" s="7" customFormat="1" ht="36" customHeight="1" x14ac:dyDescent="0.2">
      <c r="A196" s="9"/>
    </row>
    <row r="197" spans="1:1" s="7" customFormat="1" ht="36" customHeight="1" x14ac:dyDescent="0.2">
      <c r="A197" s="9"/>
    </row>
    <row r="198" spans="1:1" s="7" customFormat="1" ht="36" customHeight="1" x14ac:dyDescent="0.2">
      <c r="A198" s="9"/>
    </row>
    <row r="199" spans="1:1" s="7" customFormat="1" ht="36" customHeight="1" x14ac:dyDescent="0.2">
      <c r="A199" s="9"/>
    </row>
    <row r="200" spans="1:1" s="7" customFormat="1" ht="36" customHeight="1" x14ac:dyDescent="0.2">
      <c r="A200" s="9"/>
    </row>
    <row r="201" spans="1:1" s="7" customFormat="1" ht="36" customHeight="1" x14ac:dyDescent="0.2">
      <c r="A201" s="9"/>
    </row>
  </sheetData>
  <sortState xmlns:xlrd2="http://schemas.microsoft.com/office/spreadsheetml/2017/richdata2" ref="B13:N114">
    <sortCondition ref="C12"/>
  </sortState>
  <mergeCells count="5">
    <mergeCell ref="B135:E135"/>
    <mergeCell ref="A9:N9"/>
    <mergeCell ref="A7:N7"/>
    <mergeCell ref="A4:N4"/>
    <mergeCell ref="A6:N6"/>
  </mergeCells>
  <printOptions horizontalCentered="1"/>
  <pageMargins left="0.25" right="0.25" top="0.75" bottom="0.75" header="0.3" footer="0.3"/>
  <pageSetup paperSize="5" scale="56" fitToHeight="0" orientation="landscape" r:id="rId1"/>
  <rowBreaks count="1" manualBreakCount="1">
    <brk id="133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94"/>
  <sheetViews>
    <sheetView zoomScaleNormal="100" zoomScaleSheetLayoutView="48" workbookViewId="0">
      <selection activeCell="A9" sqref="A9:P9"/>
    </sheetView>
  </sheetViews>
  <sheetFormatPr baseColWidth="10" defaultColWidth="9.140625" defaultRowHeight="12.75" x14ac:dyDescent="0.2"/>
  <cols>
    <col min="1" max="1" width="5.28515625" style="5" customWidth="1"/>
    <col min="2" max="2" width="30.85546875" customWidth="1"/>
    <col min="3" max="3" width="28.28515625" customWidth="1"/>
    <col min="4" max="4" width="43.140625" customWidth="1"/>
    <col min="5" max="5" width="15.28515625" style="5" customWidth="1"/>
    <col min="6" max="6" width="15.42578125" style="5" customWidth="1"/>
    <col min="7" max="7" width="13.85546875" style="5" customWidth="1"/>
    <col min="8" max="8" width="15.7109375" bestFit="1" customWidth="1"/>
    <col min="9" max="9" width="12" customWidth="1"/>
    <col min="10" max="10" width="14.140625" bestFit="1" customWidth="1"/>
    <col min="11" max="13" width="11" bestFit="1" customWidth="1"/>
    <col min="14" max="15" width="13.28515625" customWidth="1"/>
    <col min="16" max="16" width="14" customWidth="1"/>
  </cols>
  <sheetData>
    <row r="1" spans="1:17" ht="37.5" customHeight="1" x14ac:dyDescent="0.2"/>
    <row r="2" spans="1:17" ht="37.5" customHeight="1" x14ac:dyDescent="0.2"/>
    <row r="3" spans="1:17" ht="37.5" customHeight="1" x14ac:dyDescent="0.2"/>
    <row r="4" spans="1:17" ht="19.5" customHeight="1" x14ac:dyDescent="0.2">
      <c r="A4" s="95" t="s">
        <v>258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</row>
    <row r="5" spans="1:17" ht="14.25" customHeight="1" x14ac:dyDescent="0.2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</row>
    <row r="6" spans="1:17" ht="26.25" customHeight="1" x14ac:dyDescent="0.25">
      <c r="A6" s="96" t="s">
        <v>131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</row>
    <row r="7" spans="1:17" ht="26.25" customHeight="1" x14ac:dyDescent="0.25">
      <c r="A7" s="94" t="s">
        <v>264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</row>
    <row r="8" spans="1:17" ht="12.75" customHeight="1" x14ac:dyDescent="0.2">
      <c r="B8" s="1"/>
      <c r="C8" s="1"/>
      <c r="E8" s="6"/>
      <c r="F8" s="6"/>
      <c r="G8" s="6"/>
      <c r="H8" s="1"/>
      <c r="I8" s="1"/>
      <c r="J8" s="1"/>
      <c r="L8" s="1"/>
      <c r="N8" s="1"/>
      <c r="O8" s="1"/>
    </row>
    <row r="9" spans="1:17" s="12" customFormat="1" ht="16.5" customHeight="1" x14ac:dyDescent="0.2">
      <c r="A9" s="93" t="s">
        <v>260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</row>
    <row r="10" spans="1:17" ht="18" customHeight="1" thickBot="1" x14ac:dyDescent="0.25">
      <c r="B10" s="1"/>
      <c r="C10" s="1"/>
      <c r="E10" s="6"/>
      <c r="F10" s="6"/>
      <c r="G10" s="6"/>
      <c r="H10" s="1"/>
      <c r="I10" s="1"/>
      <c r="J10" s="1"/>
      <c r="L10" s="1"/>
      <c r="N10" s="1"/>
      <c r="O10" s="1"/>
    </row>
    <row r="11" spans="1:17" s="13" customFormat="1" ht="29.25" customHeight="1" thickBot="1" x14ac:dyDescent="0.3">
      <c r="A11" s="32" t="s">
        <v>115</v>
      </c>
      <c r="B11" s="33" t="s">
        <v>107</v>
      </c>
      <c r="C11" s="33" t="s">
        <v>110</v>
      </c>
      <c r="D11" s="33" t="s">
        <v>108</v>
      </c>
      <c r="E11" s="33" t="s">
        <v>109</v>
      </c>
      <c r="F11" s="33" t="s">
        <v>228</v>
      </c>
      <c r="G11" s="33" t="s">
        <v>229</v>
      </c>
      <c r="H11" s="34" t="s">
        <v>227</v>
      </c>
      <c r="I11" s="34" t="s">
        <v>0</v>
      </c>
      <c r="J11" s="34" t="s">
        <v>1</v>
      </c>
      <c r="K11" s="34" t="s">
        <v>2</v>
      </c>
      <c r="L11" s="34" t="s">
        <v>3</v>
      </c>
      <c r="M11" s="34" t="s">
        <v>4</v>
      </c>
      <c r="N11" s="34" t="s">
        <v>5</v>
      </c>
      <c r="O11" s="34" t="s">
        <v>6</v>
      </c>
      <c r="P11" s="35" t="s">
        <v>159</v>
      </c>
    </row>
    <row r="12" spans="1:17" s="2" customFormat="1" ht="12" customHeight="1" thickBot="1" x14ac:dyDescent="0.25">
      <c r="A12" s="11"/>
      <c r="B12" s="4"/>
      <c r="C12" s="4"/>
      <c r="D12" s="4"/>
      <c r="E12" s="8"/>
      <c r="F12" s="8"/>
      <c r="G12" s="8"/>
      <c r="H12" s="4"/>
      <c r="I12" s="4"/>
      <c r="J12" s="4"/>
      <c r="K12" s="4"/>
      <c r="L12" s="4"/>
      <c r="M12" s="4"/>
      <c r="N12" s="4"/>
      <c r="O12" s="4"/>
      <c r="P12" s="4"/>
      <c r="Q12" s="3"/>
    </row>
    <row r="13" spans="1:17" s="15" customFormat="1" ht="36" customHeight="1" x14ac:dyDescent="0.2">
      <c r="A13" s="16">
        <v>1</v>
      </c>
      <c r="B13" s="68" t="s">
        <v>197</v>
      </c>
      <c r="C13" s="57" t="s">
        <v>113</v>
      </c>
      <c r="D13" s="57" t="s">
        <v>198</v>
      </c>
      <c r="E13" s="57" t="s">
        <v>177</v>
      </c>
      <c r="F13" s="78">
        <v>43497</v>
      </c>
      <c r="G13" s="78">
        <v>43678</v>
      </c>
      <c r="H13" s="52">
        <v>35000</v>
      </c>
      <c r="I13" s="53">
        <v>0</v>
      </c>
      <c r="J13" s="52">
        <v>35000</v>
      </c>
      <c r="K13" s="17">
        <v>1004.5</v>
      </c>
      <c r="L13" s="17">
        <v>0</v>
      </c>
      <c r="M13" s="17">
        <v>1064</v>
      </c>
      <c r="N13" s="17">
        <v>0</v>
      </c>
      <c r="O13" s="17">
        <f t="shared" ref="O13:O30" si="0">K13+L13+M13+N13</f>
        <v>2068.5</v>
      </c>
      <c r="P13" s="19">
        <f t="shared" ref="P13:P30" si="1">+J13-O13</f>
        <v>32931.5</v>
      </c>
    </row>
    <row r="14" spans="1:17" s="15" customFormat="1" ht="36" customHeight="1" x14ac:dyDescent="0.2">
      <c r="A14" s="20">
        <v>2</v>
      </c>
      <c r="B14" s="69" t="s">
        <v>186</v>
      </c>
      <c r="C14" s="60" t="s">
        <v>117</v>
      </c>
      <c r="D14" s="60" t="s">
        <v>187</v>
      </c>
      <c r="E14" s="60" t="s">
        <v>177</v>
      </c>
      <c r="F14" s="73">
        <v>43497</v>
      </c>
      <c r="G14" s="73">
        <v>43678</v>
      </c>
      <c r="H14" s="54">
        <v>45000</v>
      </c>
      <c r="I14" s="55">
        <v>0</v>
      </c>
      <c r="J14" s="54">
        <v>45000</v>
      </c>
      <c r="K14" s="21">
        <v>1291.5</v>
      </c>
      <c r="L14" s="21">
        <v>740.64</v>
      </c>
      <c r="M14" s="21">
        <v>1368</v>
      </c>
      <c r="N14" s="21">
        <v>0</v>
      </c>
      <c r="O14" s="21">
        <f t="shared" si="0"/>
        <v>3400.14</v>
      </c>
      <c r="P14" s="23">
        <f t="shared" si="1"/>
        <v>41599.86</v>
      </c>
    </row>
    <row r="15" spans="1:17" s="15" customFormat="1" ht="36" customHeight="1" x14ac:dyDescent="0.2">
      <c r="A15" s="20">
        <v>3</v>
      </c>
      <c r="B15" s="69" t="s">
        <v>193</v>
      </c>
      <c r="C15" s="60" t="s">
        <v>117</v>
      </c>
      <c r="D15" s="60" t="s">
        <v>171</v>
      </c>
      <c r="E15" s="62" t="s">
        <v>177</v>
      </c>
      <c r="F15" s="73">
        <v>43482</v>
      </c>
      <c r="G15" s="73" t="s">
        <v>261</v>
      </c>
      <c r="H15" s="54">
        <f>45000</f>
        <v>45000</v>
      </c>
      <c r="I15" s="55">
        <v>0</v>
      </c>
      <c r="J15" s="54">
        <v>45000</v>
      </c>
      <c r="K15" s="21">
        <v>1291.5</v>
      </c>
      <c r="L15" s="21">
        <v>740.64</v>
      </c>
      <c r="M15" s="21">
        <v>1368</v>
      </c>
      <c r="N15" s="21">
        <v>0</v>
      </c>
      <c r="O15" s="21">
        <f t="shared" si="0"/>
        <v>3400.14</v>
      </c>
      <c r="P15" s="23">
        <f t="shared" si="1"/>
        <v>41599.86</v>
      </c>
    </row>
    <row r="16" spans="1:17" s="15" customFormat="1" ht="36" customHeight="1" x14ac:dyDescent="0.2">
      <c r="A16" s="20">
        <v>4</v>
      </c>
      <c r="B16" s="69" t="s">
        <v>199</v>
      </c>
      <c r="C16" s="60" t="s">
        <v>117</v>
      </c>
      <c r="D16" s="60" t="s">
        <v>200</v>
      </c>
      <c r="E16" s="60" t="s">
        <v>177</v>
      </c>
      <c r="F16" s="73">
        <v>43482</v>
      </c>
      <c r="G16" s="73" t="s">
        <v>261</v>
      </c>
      <c r="H16" s="54">
        <f>35000</f>
        <v>35000</v>
      </c>
      <c r="I16" s="55">
        <v>0</v>
      </c>
      <c r="J16" s="54">
        <v>35000</v>
      </c>
      <c r="K16" s="21">
        <v>1004.5</v>
      </c>
      <c r="L16" s="21">
        <v>0</v>
      </c>
      <c r="M16" s="21">
        <v>1064</v>
      </c>
      <c r="N16" s="21">
        <v>0</v>
      </c>
      <c r="O16" s="21">
        <f t="shared" si="0"/>
        <v>2068.5</v>
      </c>
      <c r="P16" s="23">
        <f t="shared" si="1"/>
        <v>32931.5</v>
      </c>
    </row>
    <row r="17" spans="1:16" s="15" customFormat="1" ht="36" customHeight="1" x14ac:dyDescent="0.2">
      <c r="A17" s="20">
        <v>5</v>
      </c>
      <c r="B17" s="69" t="s">
        <v>178</v>
      </c>
      <c r="C17" s="60" t="s">
        <v>125</v>
      </c>
      <c r="D17" s="60" t="s">
        <v>179</v>
      </c>
      <c r="E17" s="60" t="s">
        <v>177</v>
      </c>
      <c r="F17" s="73">
        <v>43435</v>
      </c>
      <c r="G17" s="73">
        <v>43617</v>
      </c>
      <c r="H17" s="54">
        <v>60000</v>
      </c>
      <c r="I17" s="55">
        <v>0</v>
      </c>
      <c r="J17" s="54">
        <v>60000</v>
      </c>
      <c r="K17" s="21">
        <v>1722</v>
      </c>
      <c r="L17" s="21">
        <v>3279.49</v>
      </c>
      <c r="M17" s="21">
        <v>1824</v>
      </c>
      <c r="N17" s="21">
        <v>1035.93</v>
      </c>
      <c r="O17" s="21">
        <f t="shared" si="0"/>
        <v>7861.42</v>
      </c>
      <c r="P17" s="23">
        <f t="shared" si="1"/>
        <v>52138.58</v>
      </c>
    </row>
    <row r="18" spans="1:16" s="15" customFormat="1" ht="36" customHeight="1" x14ac:dyDescent="0.2">
      <c r="A18" s="20">
        <v>6</v>
      </c>
      <c r="B18" s="70" t="s">
        <v>188</v>
      </c>
      <c r="C18" s="60" t="s">
        <v>119</v>
      </c>
      <c r="D18" s="60" t="s">
        <v>185</v>
      </c>
      <c r="E18" s="60" t="s">
        <v>177</v>
      </c>
      <c r="F18" s="73">
        <v>43497</v>
      </c>
      <c r="G18" s="73">
        <v>43678</v>
      </c>
      <c r="H18" s="54">
        <v>35000</v>
      </c>
      <c r="I18" s="55">
        <v>0</v>
      </c>
      <c r="J18" s="54">
        <v>35000</v>
      </c>
      <c r="K18" s="21">
        <v>1004.5</v>
      </c>
      <c r="L18" s="21">
        <v>0</v>
      </c>
      <c r="M18" s="21">
        <v>1064</v>
      </c>
      <c r="N18" s="21">
        <v>0</v>
      </c>
      <c r="O18" s="21">
        <f t="shared" si="0"/>
        <v>2068.5</v>
      </c>
      <c r="P18" s="23">
        <f t="shared" si="1"/>
        <v>32931.5</v>
      </c>
    </row>
    <row r="19" spans="1:16" s="15" customFormat="1" ht="36" customHeight="1" x14ac:dyDescent="0.2">
      <c r="A19" s="20">
        <v>7</v>
      </c>
      <c r="B19" s="69" t="s">
        <v>194</v>
      </c>
      <c r="C19" s="60" t="s">
        <v>119</v>
      </c>
      <c r="D19" s="60" t="s">
        <v>185</v>
      </c>
      <c r="E19" s="60" t="s">
        <v>177</v>
      </c>
      <c r="F19" s="73">
        <v>43482</v>
      </c>
      <c r="G19" s="73" t="s">
        <v>261</v>
      </c>
      <c r="H19" s="54">
        <f>35000</f>
        <v>35000</v>
      </c>
      <c r="I19" s="55">
        <v>0</v>
      </c>
      <c r="J19" s="54">
        <f>35000</f>
        <v>35000</v>
      </c>
      <c r="K19" s="21">
        <v>1004.5</v>
      </c>
      <c r="L19" s="21">
        <v>0</v>
      </c>
      <c r="M19" s="21">
        <v>1064</v>
      </c>
      <c r="N19" s="21">
        <v>0</v>
      </c>
      <c r="O19" s="21">
        <f t="shared" si="0"/>
        <v>2068.5</v>
      </c>
      <c r="P19" s="23">
        <f t="shared" si="1"/>
        <v>32931.5</v>
      </c>
    </row>
    <row r="20" spans="1:16" s="15" customFormat="1" ht="36" customHeight="1" x14ac:dyDescent="0.2">
      <c r="A20" s="20">
        <v>8</v>
      </c>
      <c r="B20" s="69" t="s">
        <v>214</v>
      </c>
      <c r="C20" s="62" t="s">
        <v>127</v>
      </c>
      <c r="D20" s="60" t="s">
        <v>215</v>
      </c>
      <c r="E20" s="60" t="s">
        <v>177</v>
      </c>
      <c r="F20" s="73">
        <v>43444</v>
      </c>
      <c r="G20" s="73">
        <v>43626</v>
      </c>
      <c r="H20" s="54">
        <v>45000</v>
      </c>
      <c r="I20" s="55">
        <v>0</v>
      </c>
      <c r="J20" s="54">
        <v>45000</v>
      </c>
      <c r="K20" s="21">
        <v>1291.5</v>
      </c>
      <c r="L20" s="21">
        <v>637.1</v>
      </c>
      <c r="M20" s="21">
        <v>1368</v>
      </c>
      <c r="N20" s="21">
        <v>1035.93</v>
      </c>
      <c r="O20" s="21">
        <f t="shared" si="0"/>
        <v>4332.53</v>
      </c>
      <c r="P20" s="23">
        <f t="shared" si="1"/>
        <v>40667.47</v>
      </c>
    </row>
    <row r="21" spans="1:16" s="15" customFormat="1" ht="36" customHeight="1" x14ac:dyDescent="0.2">
      <c r="A21" s="20">
        <v>9</v>
      </c>
      <c r="B21" s="69" t="s">
        <v>223</v>
      </c>
      <c r="C21" s="60" t="s">
        <v>127</v>
      </c>
      <c r="D21" s="60" t="s">
        <v>224</v>
      </c>
      <c r="E21" s="60" t="s">
        <v>177</v>
      </c>
      <c r="F21" s="73">
        <v>43444</v>
      </c>
      <c r="G21" s="73">
        <v>43626</v>
      </c>
      <c r="H21" s="54">
        <v>70000</v>
      </c>
      <c r="I21" s="55">
        <v>0</v>
      </c>
      <c r="J21" s="54">
        <v>70000</v>
      </c>
      <c r="K21" s="21">
        <v>2009</v>
      </c>
      <c r="L21" s="21">
        <v>5368.48</v>
      </c>
      <c r="M21" s="21">
        <v>2128</v>
      </c>
      <c r="N21" s="21">
        <v>1249.78</v>
      </c>
      <c r="O21" s="21">
        <f t="shared" si="0"/>
        <v>10755.26</v>
      </c>
      <c r="P21" s="23">
        <f t="shared" si="1"/>
        <v>59244.74</v>
      </c>
    </row>
    <row r="22" spans="1:16" s="15" customFormat="1" ht="36" customHeight="1" x14ac:dyDescent="0.2">
      <c r="A22" s="20">
        <v>10</v>
      </c>
      <c r="B22" s="69" t="s">
        <v>204</v>
      </c>
      <c r="C22" s="62" t="s">
        <v>120</v>
      </c>
      <c r="D22" s="60" t="s">
        <v>205</v>
      </c>
      <c r="E22" s="60" t="s">
        <v>177</v>
      </c>
      <c r="F22" s="73">
        <v>43435</v>
      </c>
      <c r="G22" s="73">
        <v>43617</v>
      </c>
      <c r="H22" s="54">
        <v>45000</v>
      </c>
      <c r="I22" s="55">
        <v>0</v>
      </c>
      <c r="J22" s="54">
        <v>45000</v>
      </c>
      <c r="K22" s="21">
        <v>1291.5</v>
      </c>
      <c r="L22" s="21">
        <v>1037.97</v>
      </c>
      <c r="M22" s="21">
        <v>1368</v>
      </c>
      <c r="N22" s="21">
        <v>0</v>
      </c>
      <c r="O22" s="21">
        <f t="shared" si="0"/>
        <v>3697.4700000000003</v>
      </c>
      <c r="P22" s="23">
        <f t="shared" si="1"/>
        <v>41302.53</v>
      </c>
    </row>
    <row r="23" spans="1:16" s="15" customFormat="1" ht="36" customHeight="1" x14ac:dyDescent="0.2">
      <c r="A23" s="20">
        <v>11</v>
      </c>
      <c r="B23" s="69" t="s">
        <v>211</v>
      </c>
      <c r="C23" s="60" t="s">
        <v>120</v>
      </c>
      <c r="D23" s="60" t="s">
        <v>212</v>
      </c>
      <c r="E23" s="60" t="s">
        <v>177</v>
      </c>
      <c r="F23" s="73">
        <v>43444</v>
      </c>
      <c r="G23" s="73">
        <v>43626</v>
      </c>
      <c r="H23" s="54">
        <v>45000</v>
      </c>
      <c r="I23" s="55">
        <v>0</v>
      </c>
      <c r="J23" s="54">
        <v>45000</v>
      </c>
      <c r="K23" s="21">
        <v>1291.5</v>
      </c>
      <c r="L23" s="21">
        <v>740.64</v>
      </c>
      <c r="M23" s="21">
        <v>1368</v>
      </c>
      <c r="N23" s="21">
        <v>0</v>
      </c>
      <c r="O23" s="21">
        <f t="shared" si="0"/>
        <v>3400.14</v>
      </c>
      <c r="P23" s="23">
        <f t="shared" si="1"/>
        <v>41599.86</v>
      </c>
    </row>
    <row r="24" spans="1:16" s="15" customFormat="1" ht="36" customHeight="1" x14ac:dyDescent="0.2">
      <c r="A24" s="20">
        <v>12</v>
      </c>
      <c r="B24" s="69" t="s">
        <v>175</v>
      </c>
      <c r="C24" s="60" t="s">
        <v>123</v>
      </c>
      <c r="D24" s="60" t="s">
        <v>176</v>
      </c>
      <c r="E24" s="62" t="s">
        <v>177</v>
      </c>
      <c r="F24" s="73">
        <v>43525</v>
      </c>
      <c r="G24" s="73">
        <v>43709</v>
      </c>
      <c r="H24" s="54">
        <v>50000</v>
      </c>
      <c r="I24" s="55">
        <v>0</v>
      </c>
      <c r="J24" s="54">
        <v>50000</v>
      </c>
      <c r="K24" s="21">
        <v>1435</v>
      </c>
      <c r="L24" s="21">
        <v>1285.47</v>
      </c>
      <c r="M24" s="21">
        <v>1520</v>
      </c>
      <c r="N24" s="21">
        <v>0</v>
      </c>
      <c r="O24" s="21">
        <f t="shared" si="0"/>
        <v>4240.47</v>
      </c>
      <c r="P24" s="23">
        <f t="shared" si="1"/>
        <v>45759.53</v>
      </c>
    </row>
    <row r="25" spans="1:16" s="15" customFormat="1" ht="36" customHeight="1" x14ac:dyDescent="0.2">
      <c r="A25" s="20">
        <v>13</v>
      </c>
      <c r="B25" s="69" t="s">
        <v>183</v>
      </c>
      <c r="C25" s="60" t="s">
        <v>123</v>
      </c>
      <c r="D25" s="60" t="s">
        <v>184</v>
      </c>
      <c r="E25" s="60" t="s">
        <v>177</v>
      </c>
      <c r="F25" s="73">
        <v>43482</v>
      </c>
      <c r="G25" s="73" t="s">
        <v>261</v>
      </c>
      <c r="H25" s="54">
        <f>45000</f>
        <v>45000</v>
      </c>
      <c r="I25" s="55">
        <v>0</v>
      </c>
      <c r="J25" s="54">
        <v>45000</v>
      </c>
      <c r="K25" s="21">
        <v>1291.5</v>
      </c>
      <c r="L25" s="21">
        <v>740.64</v>
      </c>
      <c r="M25" s="21">
        <v>1368</v>
      </c>
      <c r="N25" s="21">
        <v>0</v>
      </c>
      <c r="O25" s="21">
        <f t="shared" si="0"/>
        <v>3400.14</v>
      </c>
      <c r="P25" s="23">
        <f t="shared" si="1"/>
        <v>41599.86</v>
      </c>
    </row>
    <row r="26" spans="1:16" s="15" customFormat="1" ht="36" customHeight="1" x14ac:dyDescent="0.2">
      <c r="A26" s="20">
        <v>14</v>
      </c>
      <c r="B26" s="69" t="s">
        <v>189</v>
      </c>
      <c r="C26" s="60" t="s">
        <v>123</v>
      </c>
      <c r="D26" s="60" t="s">
        <v>190</v>
      </c>
      <c r="E26" s="60" t="s">
        <v>177</v>
      </c>
      <c r="F26" s="73">
        <v>43482</v>
      </c>
      <c r="G26" s="73" t="s">
        <v>261</v>
      </c>
      <c r="H26" s="54">
        <f>45000</f>
        <v>45000</v>
      </c>
      <c r="I26" s="55">
        <v>0</v>
      </c>
      <c r="J26" s="54">
        <v>45000</v>
      </c>
      <c r="K26" s="21">
        <v>1291.5</v>
      </c>
      <c r="L26" s="21">
        <v>585.25</v>
      </c>
      <c r="M26" s="21">
        <v>1368</v>
      </c>
      <c r="N26" s="21">
        <v>1035.93</v>
      </c>
      <c r="O26" s="21">
        <f t="shared" si="0"/>
        <v>4280.68</v>
      </c>
      <c r="P26" s="23">
        <f t="shared" si="1"/>
        <v>40719.32</v>
      </c>
    </row>
    <row r="27" spans="1:16" s="15" customFormat="1" ht="31.5" customHeight="1" x14ac:dyDescent="0.2">
      <c r="A27" s="20">
        <v>15</v>
      </c>
      <c r="B27" s="69" t="s">
        <v>191</v>
      </c>
      <c r="C27" s="60" t="s">
        <v>123</v>
      </c>
      <c r="D27" s="60" t="s">
        <v>192</v>
      </c>
      <c r="E27" s="60" t="s">
        <v>177</v>
      </c>
      <c r="F27" s="73">
        <v>43482</v>
      </c>
      <c r="G27" s="73" t="s">
        <v>261</v>
      </c>
      <c r="H27" s="54">
        <f>60000</f>
        <v>60000</v>
      </c>
      <c r="I27" s="55">
        <v>0</v>
      </c>
      <c r="J27" s="54">
        <v>60000</v>
      </c>
      <c r="K27" s="21">
        <v>1722</v>
      </c>
      <c r="L27" s="21">
        <v>1300.67</v>
      </c>
      <c r="M27" s="21">
        <v>1824</v>
      </c>
      <c r="N27" s="21">
        <v>0</v>
      </c>
      <c r="O27" s="21">
        <f t="shared" si="0"/>
        <v>4846.67</v>
      </c>
      <c r="P27" s="23">
        <f t="shared" si="1"/>
        <v>55153.33</v>
      </c>
    </row>
    <row r="28" spans="1:16" s="15" customFormat="1" ht="31.5" customHeight="1" x14ac:dyDescent="0.2">
      <c r="A28" s="20">
        <v>16</v>
      </c>
      <c r="B28" s="69" t="s">
        <v>208</v>
      </c>
      <c r="C28" s="62" t="s">
        <v>118</v>
      </c>
      <c r="D28" s="60" t="s">
        <v>209</v>
      </c>
      <c r="E28" s="60" t="s">
        <v>177</v>
      </c>
      <c r="F28" s="73">
        <v>43445</v>
      </c>
      <c r="G28" s="73">
        <v>43627</v>
      </c>
      <c r="H28" s="54">
        <v>110000</v>
      </c>
      <c r="I28" s="55">
        <v>0</v>
      </c>
      <c r="J28" s="54">
        <v>110000</v>
      </c>
      <c r="K28" s="21">
        <v>3157</v>
      </c>
      <c r="L28" s="21">
        <v>12797.9</v>
      </c>
      <c r="M28" s="21">
        <v>3344</v>
      </c>
      <c r="N28" s="21">
        <v>0</v>
      </c>
      <c r="O28" s="21">
        <f t="shared" si="0"/>
        <v>19298.900000000001</v>
      </c>
      <c r="P28" s="23">
        <f t="shared" si="1"/>
        <v>90701.1</v>
      </c>
    </row>
    <row r="29" spans="1:16" s="15" customFormat="1" ht="36" customHeight="1" x14ac:dyDescent="0.2">
      <c r="A29" s="20">
        <v>17</v>
      </c>
      <c r="B29" s="69" t="s">
        <v>180</v>
      </c>
      <c r="C29" s="60" t="s">
        <v>181</v>
      </c>
      <c r="D29" s="60" t="s">
        <v>182</v>
      </c>
      <c r="E29" s="60" t="s">
        <v>177</v>
      </c>
      <c r="F29" s="73">
        <v>43482</v>
      </c>
      <c r="G29" s="73" t="s">
        <v>261</v>
      </c>
      <c r="H29" s="54">
        <f>70000</f>
        <v>70000</v>
      </c>
      <c r="I29" s="55">
        <v>0</v>
      </c>
      <c r="J29" s="54">
        <v>70000</v>
      </c>
      <c r="K29" s="21">
        <v>2009</v>
      </c>
      <c r="L29" s="21">
        <v>4796.2299999999996</v>
      </c>
      <c r="M29" s="21">
        <v>2128</v>
      </c>
      <c r="N29" s="21">
        <v>0</v>
      </c>
      <c r="O29" s="21">
        <f t="shared" si="0"/>
        <v>8933.23</v>
      </c>
      <c r="P29" s="23">
        <f t="shared" si="1"/>
        <v>61066.770000000004</v>
      </c>
    </row>
    <row r="30" spans="1:16" s="15" customFormat="1" ht="36" customHeight="1" thickBot="1" x14ac:dyDescent="0.25">
      <c r="A30" s="24">
        <v>18</v>
      </c>
      <c r="B30" s="79" t="s">
        <v>250</v>
      </c>
      <c r="C30" s="72" t="s">
        <v>195</v>
      </c>
      <c r="D30" s="72" t="s">
        <v>196</v>
      </c>
      <c r="E30" s="72" t="s">
        <v>177</v>
      </c>
      <c r="F30" s="80">
        <v>43482</v>
      </c>
      <c r="G30" s="80" t="s">
        <v>261</v>
      </c>
      <c r="H30" s="81">
        <f>70000</f>
        <v>70000</v>
      </c>
      <c r="I30" s="82">
        <v>0</v>
      </c>
      <c r="J30" s="81">
        <v>70000</v>
      </c>
      <c r="K30" s="83">
        <v>2009</v>
      </c>
      <c r="L30" s="83">
        <v>4796.2299999999996</v>
      </c>
      <c r="M30" s="83">
        <v>2128</v>
      </c>
      <c r="N30" s="83">
        <v>0</v>
      </c>
      <c r="O30" s="83">
        <f t="shared" si="0"/>
        <v>8933.23</v>
      </c>
      <c r="P30" s="84">
        <f t="shared" si="1"/>
        <v>61066.770000000004</v>
      </c>
    </row>
    <row r="31" spans="1:16" s="14" customFormat="1" ht="24.75" customHeight="1" thickBot="1" x14ac:dyDescent="0.3">
      <c r="A31" s="28"/>
      <c r="B31" s="97" t="s">
        <v>160</v>
      </c>
      <c r="C31" s="98"/>
      <c r="D31" s="98"/>
      <c r="E31" s="98"/>
      <c r="F31" s="98"/>
      <c r="G31" s="99"/>
      <c r="H31" s="85">
        <f>SUM(H13:H30)</f>
        <v>945000</v>
      </c>
      <c r="I31" s="86">
        <f t="shared" ref="I31:P31" si="2">SUM(I13:I30)</f>
        <v>0</v>
      </c>
      <c r="J31" s="85">
        <f t="shared" si="2"/>
        <v>945000</v>
      </c>
      <c r="K31" s="85">
        <f t="shared" si="2"/>
        <v>27121.5</v>
      </c>
      <c r="L31" s="85">
        <f t="shared" si="2"/>
        <v>38847.349999999991</v>
      </c>
      <c r="M31" s="85">
        <f t="shared" si="2"/>
        <v>28728</v>
      </c>
      <c r="N31" s="85">
        <f t="shared" si="2"/>
        <v>4357.5700000000006</v>
      </c>
      <c r="O31" s="85">
        <f t="shared" si="2"/>
        <v>99054.419999999984</v>
      </c>
      <c r="P31" s="87">
        <f t="shared" si="2"/>
        <v>845945.58</v>
      </c>
    </row>
    <row r="32" spans="1:16" ht="21.75" customHeight="1" x14ac:dyDescent="0.2"/>
    <row r="33" spans="2:17" ht="21.75" customHeight="1" x14ac:dyDescent="0.2"/>
    <row r="34" spans="2:17" ht="21.75" customHeight="1" x14ac:dyDescent="0.2"/>
    <row r="35" spans="2:17" ht="21.75" customHeight="1" x14ac:dyDescent="0.2"/>
    <row r="36" spans="2:17" ht="21.75" customHeight="1" x14ac:dyDescent="0.2"/>
    <row r="37" spans="2:17" ht="21.75" customHeight="1" x14ac:dyDescent="0.2"/>
    <row r="38" spans="2:17" ht="21.75" customHeight="1" x14ac:dyDescent="0.2"/>
    <row r="39" spans="2:17" ht="21.75" customHeight="1" x14ac:dyDescent="0.2"/>
    <row r="40" spans="2:17" ht="21.75" customHeight="1" x14ac:dyDescent="0.2"/>
    <row r="41" spans="2:17" s="5" customFormat="1" ht="21.75" customHeight="1" x14ac:dyDescent="0.2">
      <c r="B41"/>
      <c r="C41"/>
      <c r="D41"/>
      <c r="H41"/>
      <c r="I41"/>
      <c r="J41"/>
      <c r="K41"/>
      <c r="L41"/>
      <c r="M41"/>
      <c r="N41"/>
      <c r="O41"/>
      <c r="P41"/>
      <c r="Q41"/>
    </row>
    <row r="42" spans="2:17" s="5" customFormat="1" ht="21.75" customHeight="1" x14ac:dyDescent="0.2">
      <c r="B42"/>
      <c r="C42"/>
      <c r="D42"/>
      <c r="H42"/>
      <c r="I42"/>
      <c r="J42"/>
      <c r="K42"/>
      <c r="L42"/>
      <c r="M42"/>
      <c r="N42"/>
      <c r="O42"/>
      <c r="P42"/>
      <c r="Q42"/>
    </row>
    <row r="43" spans="2:17" s="5" customFormat="1" ht="21.75" customHeight="1" x14ac:dyDescent="0.2">
      <c r="B43"/>
      <c r="C43"/>
      <c r="D43"/>
      <c r="H43"/>
      <c r="I43"/>
      <c r="J43"/>
      <c r="K43"/>
      <c r="L43"/>
      <c r="M43"/>
      <c r="N43"/>
      <c r="O43"/>
      <c r="P43"/>
      <c r="Q43"/>
    </row>
    <row r="44" spans="2:17" s="5" customFormat="1" ht="21.75" customHeight="1" x14ac:dyDescent="0.2">
      <c r="B44"/>
      <c r="C44"/>
      <c r="D44"/>
      <c r="H44"/>
      <c r="I44"/>
      <c r="J44"/>
      <c r="K44"/>
      <c r="L44"/>
      <c r="M44"/>
      <c r="N44"/>
      <c r="O44"/>
      <c r="P44"/>
      <c r="Q44"/>
    </row>
    <row r="45" spans="2:17" s="5" customFormat="1" ht="21.75" customHeight="1" x14ac:dyDescent="0.2">
      <c r="B45"/>
      <c r="C45"/>
      <c r="D45"/>
      <c r="H45"/>
      <c r="I45"/>
      <c r="J45"/>
      <c r="K45"/>
      <c r="L45"/>
      <c r="M45"/>
      <c r="N45"/>
      <c r="O45"/>
      <c r="P45"/>
      <c r="Q45"/>
    </row>
    <row r="46" spans="2:17" s="5" customFormat="1" ht="21.75" customHeight="1" x14ac:dyDescent="0.2">
      <c r="B46"/>
      <c r="C46"/>
      <c r="D46"/>
      <c r="H46"/>
      <c r="I46"/>
      <c r="J46"/>
      <c r="K46"/>
      <c r="L46"/>
      <c r="M46"/>
      <c r="N46"/>
      <c r="O46"/>
      <c r="P46"/>
      <c r="Q46"/>
    </row>
    <row r="47" spans="2:17" s="5" customFormat="1" ht="21.75" customHeight="1" x14ac:dyDescent="0.2">
      <c r="B47"/>
      <c r="C47"/>
      <c r="D47"/>
      <c r="H47"/>
      <c r="I47"/>
      <c r="J47"/>
      <c r="K47"/>
      <c r="L47"/>
      <c r="M47"/>
      <c r="N47"/>
      <c r="O47"/>
      <c r="P47"/>
      <c r="Q47"/>
    </row>
    <row r="48" spans="2:17" s="5" customFormat="1" ht="21.75" customHeight="1" x14ac:dyDescent="0.2">
      <c r="B48"/>
      <c r="C48"/>
      <c r="D48"/>
      <c r="H48"/>
      <c r="I48"/>
      <c r="J48"/>
      <c r="K48"/>
      <c r="L48"/>
      <c r="M48"/>
      <c r="N48"/>
      <c r="O48"/>
      <c r="P48"/>
      <c r="Q48"/>
    </row>
    <row r="49" spans="2:17" s="5" customFormat="1" ht="21.75" customHeight="1" x14ac:dyDescent="0.2">
      <c r="B49"/>
      <c r="C49"/>
      <c r="D49"/>
      <c r="H49"/>
      <c r="I49"/>
      <c r="J49"/>
      <c r="K49"/>
      <c r="L49"/>
      <c r="M49"/>
      <c r="N49"/>
      <c r="O49"/>
      <c r="P49"/>
      <c r="Q49"/>
    </row>
    <row r="50" spans="2:17" s="5" customFormat="1" ht="21.75" customHeight="1" x14ac:dyDescent="0.2">
      <c r="B50"/>
      <c r="C50"/>
      <c r="D50"/>
      <c r="H50"/>
      <c r="I50"/>
      <c r="J50"/>
      <c r="K50"/>
      <c r="L50"/>
      <c r="M50"/>
      <c r="N50"/>
      <c r="O50"/>
      <c r="P50"/>
      <c r="Q50"/>
    </row>
    <row r="51" spans="2:17" s="5" customFormat="1" ht="21.75" customHeight="1" x14ac:dyDescent="0.2">
      <c r="B51"/>
      <c r="C51"/>
      <c r="D51"/>
      <c r="H51"/>
      <c r="I51"/>
      <c r="J51"/>
      <c r="K51"/>
      <c r="L51"/>
      <c r="M51"/>
      <c r="N51"/>
      <c r="O51"/>
      <c r="P51"/>
      <c r="Q51"/>
    </row>
    <row r="52" spans="2:17" s="5" customFormat="1" ht="21.75" customHeight="1" x14ac:dyDescent="0.2">
      <c r="B52"/>
      <c r="C52"/>
      <c r="D52"/>
      <c r="H52"/>
      <c r="I52"/>
      <c r="J52"/>
      <c r="K52"/>
      <c r="L52"/>
      <c r="M52"/>
      <c r="N52"/>
      <c r="O52"/>
      <c r="P52"/>
      <c r="Q52"/>
    </row>
    <row r="53" spans="2:17" s="5" customFormat="1" ht="21.75" customHeight="1" x14ac:dyDescent="0.2">
      <c r="B53"/>
      <c r="C53"/>
      <c r="D53"/>
      <c r="H53"/>
      <c r="I53"/>
      <c r="J53"/>
      <c r="K53"/>
      <c r="L53"/>
      <c r="M53"/>
      <c r="N53"/>
      <c r="O53"/>
      <c r="P53"/>
      <c r="Q53"/>
    </row>
    <row r="54" spans="2:17" s="5" customFormat="1" ht="21.75" customHeight="1" x14ac:dyDescent="0.2">
      <c r="B54"/>
      <c r="C54"/>
      <c r="D54"/>
      <c r="H54"/>
      <c r="I54"/>
      <c r="J54"/>
      <c r="K54"/>
      <c r="L54"/>
      <c r="M54"/>
      <c r="N54"/>
      <c r="O54"/>
      <c r="P54"/>
      <c r="Q54"/>
    </row>
    <row r="55" spans="2:17" s="5" customFormat="1" ht="21.75" customHeight="1" x14ac:dyDescent="0.2">
      <c r="B55"/>
      <c r="C55"/>
      <c r="D55"/>
      <c r="H55"/>
      <c r="I55"/>
      <c r="J55"/>
      <c r="K55"/>
      <c r="L55"/>
      <c r="M55"/>
      <c r="N55"/>
      <c r="O55"/>
      <c r="P55"/>
      <c r="Q55"/>
    </row>
    <row r="56" spans="2:17" s="5" customFormat="1" ht="21.75" customHeight="1" x14ac:dyDescent="0.2">
      <c r="B56"/>
      <c r="C56"/>
      <c r="D56"/>
      <c r="H56"/>
      <c r="I56"/>
      <c r="J56"/>
      <c r="K56"/>
      <c r="L56"/>
      <c r="M56"/>
      <c r="N56"/>
      <c r="O56"/>
      <c r="P56"/>
      <c r="Q56"/>
    </row>
    <row r="57" spans="2:17" ht="21.75" customHeight="1" x14ac:dyDescent="0.2"/>
    <row r="58" spans="2:17" ht="21.75" customHeight="1" x14ac:dyDescent="0.2"/>
    <row r="59" spans="2:17" ht="21.75" customHeight="1" x14ac:dyDescent="0.2"/>
    <row r="60" spans="2:17" ht="21.75" customHeight="1" x14ac:dyDescent="0.2"/>
    <row r="68" spans="1:7" s="2" customFormat="1" ht="36" customHeight="1" x14ac:dyDescent="0.2">
      <c r="A68" s="10"/>
      <c r="E68" s="10"/>
      <c r="F68" s="10"/>
      <c r="G68" s="10"/>
    </row>
    <row r="71" spans="1:7" ht="36" customHeight="1" x14ac:dyDescent="0.2"/>
    <row r="72" spans="1:7" ht="36" customHeight="1" x14ac:dyDescent="0.2"/>
    <row r="73" spans="1:7" ht="36" customHeight="1" x14ac:dyDescent="0.2"/>
    <row r="82" spans="1:1" s="7" customFormat="1" ht="36" customHeight="1" x14ac:dyDescent="0.2">
      <c r="A82" s="9"/>
    </row>
    <row r="83" spans="1:1" s="7" customFormat="1" ht="36" customHeight="1" x14ac:dyDescent="0.2">
      <c r="A83" s="9"/>
    </row>
    <row r="84" spans="1:1" s="7" customFormat="1" ht="36" customHeight="1" x14ac:dyDescent="0.2">
      <c r="A84" s="9"/>
    </row>
    <row r="85" spans="1:1" s="7" customFormat="1" ht="36" customHeight="1" x14ac:dyDescent="0.2">
      <c r="A85" s="9"/>
    </row>
    <row r="86" spans="1:1" s="7" customFormat="1" ht="36" customHeight="1" x14ac:dyDescent="0.2">
      <c r="A86" s="9"/>
    </row>
    <row r="87" spans="1:1" s="7" customFormat="1" ht="36" customHeight="1" x14ac:dyDescent="0.2">
      <c r="A87" s="9"/>
    </row>
    <row r="88" spans="1:1" s="7" customFormat="1" ht="36" customHeight="1" x14ac:dyDescent="0.2">
      <c r="A88" s="9"/>
    </row>
    <row r="89" spans="1:1" s="7" customFormat="1" ht="36" customHeight="1" x14ac:dyDescent="0.2">
      <c r="A89" s="9"/>
    </row>
    <row r="90" spans="1:1" s="7" customFormat="1" ht="36" customHeight="1" x14ac:dyDescent="0.2">
      <c r="A90" s="9"/>
    </row>
    <row r="91" spans="1:1" s="7" customFormat="1" ht="36" customHeight="1" x14ac:dyDescent="0.2">
      <c r="A91" s="9"/>
    </row>
    <row r="92" spans="1:1" s="7" customFormat="1" ht="36" customHeight="1" x14ac:dyDescent="0.2">
      <c r="A92" s="9"/>
    </row>
    <row r="93" spans="1:1" s="7" customFormat="1" ht="36" customHeight="1" x14ac:dyDescent="0.2">
      <c r="A93" s="9"/>
    </row>
    <row r="94" spans="1:1" s="7" customFormat="1" ht="36" customHeight="1" x14ac:dyDescent="0.2">
      <c r="A94" s="9"/>
    </row>
  </sheetData>
  <sortState xmlns:xlrd2="http://schemas.microsoft.com/office/spreadsheetml/2017/richdata2" ref="B14:P50">
    <sortCondition ref="C13"/>
  </sortState>
  <mergeCells count="5">
    <mergeCell ref="A4:P4"/>
    <mergeCell ref="A7:P7"/>
    <mergeCell ref="A9:P9"/>
    <mergeCell ref="B31:G31"/>
    <mergeCell ref="A6:P6"/>
  </mergeCells>
  <printOptions horizontalCentered="1"/>
  <pageMargins left="0.70866141732283505" right="0.70866141732283505" top="0.74803149606299202" bottom="0.74803149606299202" header="0.31496062992126" footer="0.31496062992126"/>
  <pageSetup paperSize="5" scale="61" fitToHeight="0" orientation="landscape" r:id="rId1"/>
  <ignoredErrors>
    <ignoredError sqref="H27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85"/>
  <sheetViews>
    <sheetView topLeftCell="C1" zoomScaleNormal="100" zoomScaleSheetLayoutView="48" workbookViewId="0">
      <selection activeCell="A7" sqref="A7:N7"/>
    </sheetView>
  </sheetViews>
  <sheetFormatPr baseColWidth="10" defaultColWidth="9.140625" defaultRowHeight="12.75" x14ac:dyDescent="0.2"/>
  <cols>
    <col min="1" max="1" width="5.28515625" style="5" customWidth="1"/>
    <col min="2" max="2" width="30.85546875" customWidth="1"/>
    <col min="3" max="3" width="28.28515625" customWidth="1"/>
    <col min="4" max="4" width="25.42578125" customWidth="1"/>
    <col min="5" max="5" width="21.85546875" style="5" customWidth="1"/>
    <col min="6" max="14" width="13.28515625" customWidth="1"/>
  </cols>
  <sheetData>
    <row r="1" spans="1:15" ht="37.5" customHeight="1" x14ac:dyDescent="0.2"/>
    <row r="2" spans="1:15" ht="37.5" customHeight="1" x14ac:dyDescent="0.2"/>
    <row r="3" spans="1:15" ht="37.5" customHeight="1" x14ac:dyDescent="0.2"/>
    <row r="4" spans="1:15" ht="19.5" customHeight="1" x14ac:dyDescent="0.2">
      <c r="A4" s="95" t="s">
        <v>258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</row>
    <row r="5" spans="1:15" ht="9.75" customHeight="1" x14ac:dyDescent="0.2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5" ht="21.75" customHeight="1" x14ac:dyDescent="0.25">
      <c r="A6" s="96" t="s">
        <v>131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</row>
    <row r="7" spans="1:15" ht="26.25" customHeight="1" x14ac:dyDescent="0.25">
      <c r="A7" s="94" t="s">
        <v>265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</row>
    <row r="8" spans="1:15" ht="10.5" customHeight="1" x14ac:dyDescent="0.2">
      <c r="B8" s="1"/>
      <c r="C8" s="1"/>
      <c r="E8" s="6"/>
      <c r="F8" s="1"/>
      <c r="G8" s="1"/>
      <c r="H8" s="1"/>
      <c r="J8" s="1"/>
      <c r="L8" s="1"/>
      <c r="M8" s="1"/>
    </row>
    <row r="9" spans="1:15" s="12" customFormat="1" ht="18" customHeight="1" x14ac:dyDescent="0.2">
      <c r="A9" s="93" t="s">
        <v>259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</row>
    <row r="10" spans="1:15" ht="14.25" customHeight="1" thickBot="1" x14ac:dyDescent="0.25">
      <c r="B10" s="1"/>
      <c r="C10" s="1"/>
      <c r="E10" s="6"/>
      <c r="F10" s="1"/>
      <c r="G10" s="1"/>
      <c r="H10" s="1"/>
      <c r="J10" s="1"/>
      <c r="L10" s="1"/>
      <c r="M10" s="1"/>
    </row>
    <row r="11" spans="1:15" s="13" customFormat="1" ht="29.25" customHeight="1" thickBot="1" x14ac:dyDescent="0.3">
      <c r="A11" s="32" t="s">
        <v>115</v>
      </c>
      <c r="B11" s="33" t="s">
        <v>107</v>
      </c>
      <c r="C11" s="33" t="s">
        <v>110</v>
      </c>
      <c r="D11" s="33" t="s">
        <v>108</v>
      </c>
      <c r="E11" s="33" t="s">
        <v>109</v>
      </c>
      <c r="F11" s="34" t="s">
        <v>227</v>
      </c>
      <c r="G11" s="34" t="s">
        <v>0</v>
      </c>
      <c r="H11" s="34" t="s">
        <v>1</v>
      </c>
      <c r="I11" s="34" t="s">
        <v>2</v>
      </c>
      <c r="J11" s="34" t="s">
        <v>3</v>
      </c>
      <c r="K11" s="34" t="s">
        <v>4</v>
      </c>
      <c r="L11" s="34" t="s">
        <v>5</v>
      </c>
      <c r="M11" s="34" t="s">
        <v>6</v>
      </c>
      <c r="N11" s="35" t="s">
        <v>159</v>
      </c>
    </row>
    <row r="12" spans="1:15" s="2" customFormat="1" ht="6" customHeight="1" thickBot="1" x14ac:dyDescent="0.25">
      <c r="A12" s="11"/>
      <c r="B12" s="4"/>
      <c r="C12" s="4"/>
      <c r="D12" s="4"/>
      <c r="E12" s="8"/>
      <c r="F12" s="4"/>
      <c r="G12" s="4"/>
      <c r="H12" s="4"/>
      <c r="I12" s="4"/>
      <c r="J12" s="4"/>
      <c r="K12" s="4"/>
      <c r="L12" s="4"/>
      <c r="M12" s="4"/>
      <c r="N12" s="4"/>
      <c r="O12" s="3"/>
    </row>
    <row r="13" spans="1:15" s="15" customFormat="1" ht="32.1" customHeight="1" x14ac:dyDescent="0.2">
      <c r="A13" s="46">
        <v>1</v>
      </c>
      <c r="B13" s="36" t="s">
        <v>234</v>
      </c>
      <c r="C13" s="50" t="s">
        <v>235</v>
      </c>
      <c r="D13" s="50" t="s">
        <v>236</v>
      </c>
      <c r="E13" s="50" t="s">
        <v>242</v>
      </c>
      <c r="F13" s="38">
        <v>10000</v>
      </c>
      <c r="G13" s="47">
        <v>0</v>
      </c>
      <c r="H13" s="38">
        <v>10000</v>
      </c>
      <c r="I13" s="38">
        <v>0</v>
      </c>
      <c r="J13" s="47">
        <v>0</v>
      </c>
      <c r="K13" s="38">
        <v>0</v>
      </c>
      <c r="L13" s="47">
        <v>0</v>
      </c>
      <c r="M13" s="38">
        <v>0</v>
      </c>
      <c r="N13" s="39">
        <v>10000</v>
      </c>
    </row>
    <row r="14" spans="1:15" s="15" customFormat="1" ht="32.1" customHeight="1" x14ac:dyDescent="0.2">
      <c r="A14" s="48">
        <v>2</v>
      </c>
      <c r="B14" s="42" t="s">
        <v>237</v>
      </c>
      <c r="C14" s="51" t="s">
        <v>235</v>
      </c>
      <c r="D14" s="51" t="s">
        <v>236</v>
      </c>
      <c r="E14" s="51" t="s">
        <v>242</v>
      </c>
      <c r="F14" s="40">
        <v>20000</v>
      </c>
      <c r="G14" s="49">
        <v>0</v>
      </c>
      <c r="H14" s="40">
        <v>20000</v>
      </c>
      <c r="I14" s="40">
        <v>0</v>
      </c>
      <c r="J14" s="49">
        <v>0</v>
      </c>
      <c r="K14" s="40">
        <v>0</v>
      </c>
      <c r="L14" s="49">
        <v>0</v>
      </c>
      <c r="M14" s="40">
        <v>0</v>
      </c>
      <c r="N14" s="41">
        <v>20000</v>
      </c>
    </row>
    <row r="15" spans="1:15" s="15" customFormat="1" ht="32.1" customHeight="1" x14ac:dyDescent="0.2">
      <c r="A15" s="48">
        <v>3</v>
      </c>
      <c r="B15" s="42" t="s">
        <v>238</v>
      </c>
      <c r="C15" s="51" t="s">
        <v>235</v>
      </c>
      <c r="D15" s="51" t="s">
        <v>236</v>
      </c>
      <c r="E15" s="51" t="s">
        <v>242</v>
      </c>
      <c r="F15" s="40">
        <v>10000</v>
      </c>
      <c r="G15" s="49">
        <v>0</v>
      </c>
      <c r="H15" s="40">
        <v>10000</v>
      </c>
      <c r="I15" s="40">
        <v>0</v>
      </c>
      <c r="J15" s="49">
        <v>0</v>
      </c>
      <c r="K15" s="40">
        <v>0</v>
      </c>
      <c r="L15" s="49">
        <v>0</v>
      </c>
      <c r="M15" s="40">
        <v>0</v>
      </c>
      <c r="N15" s="41">
        <v>10000</v>
      </c>
    </row>
    <row r="16" spans="1:15" s="15" customFormat="1" ht="32.1" customHeight="1" x14ac:dyDescent="0.2">
      <c r="A16" s="48">
        <v>4</v>
      </c>
      <c r="B16" s="42" t="s">
        <v>239</v>
      </c>
      <c r="C16" s="51" t="s">
        <v>235</v>
      </c>
      <c r="D16" s="51" t="s">
        <v>236</v>
      </c>
      <c r="E16" s="51" t="s">
        <v>242</v>
      </c>
      <c r="F16" s="40">
        <v>10000</v>
      </c>
      <c r="G16" s="49">
        <v>0</v>
      </c>
      <c r="H16" s="40">
        <v>10000</v>
      </c>
      <c r="I16" s="40">
        <v>0</v>
      </c>
      <c r="J16" s="49">
        <v>0</v>
      </c>
      <c r="K16" s="40">
        <v>0</v>
      </c>
      <c r="L16" s="49">
        <v>0</v>
      </c>
      <c r="M16" s="40">
        <v>0</v>
      </c>
      <c r="N16" s="41">
        <v>10000</v>
      </c>
    </row>
    <row r="17" spans="1:15" s="15" customFormat="1" ht="32.1" customHeight="1" x14ac:dyDescent="0.2">
      <c r="A17" s="48">
        <v>5</v>
      </c>
      <c r="B17" s="42" t="s">
        <v>240</v>
      </c>
      <c r="C17" s="51" t="s">
        <v>235</v>
      </c>
      <c r="D17" s="51" t="s">
        <v>236</v>
      </c>
      <c r="E17" s="51" t="s">
        <v>242</v>
      </c>
      <c r="F17" s="40">
        <v>10000</v>
      </c>
      <c r="G17" s="49">
        <v>0</v>
      </c>
      <c r="H17" s="40">
        <v>10000</v>
      </c>
      <c r="I17" s="40">
        <v>0</v>
      </c>
      <c r="J17" s="49">
        <v>0</v>
      </c>
      <c r="K17" s="40">
        <v>0</v>
      </c>
      <c r="L17" s="49">
        <v>0</v>
      </c>
      <c r="M17" s="40">
        <v>0</v>
      </c>
      <c r="N17" s="41">
        <v>10000</v>
      </c>
    </row>
    <row r="18" spans="1:15" s="15" customFormat="1" ht="32.1" customHeight="1" x14ac:dyDescent="0.2">
      <c r="A18" s="48">
        <v>6</v>
      </c>
      <c r="B18" s="42" t="s">
        <v>241</v>
      </c>
      <c r="C18" s="51" t="s">
        <v>235</v>
      </c>
      <c r="D18" s="51" t="s">
        <v>236</v>
      </c>
      <c r="E18" s="51" t="s">
        <v>242</v>
      </c>
      <c r="F18" s="40">
        <v>20000</v>
      </c>
      <c r="G18" s="49">
        <v>0</v>
      </c>
      <c r="H18" s="40">
        <v>20000</v>
      </c>
      <c r="I18" s="40">
        <v>0</v>
      </c>
      <c r="J18" s="49">
        <v>0</v>
      </c>
      <c r="K18" s="40">
        <v>0</v>
      </c>
      <c r="L18" s="49">
        <v>0</v>
      </c>
      <c r="M18" s="40">
        <v>0</v>
      </c>
      <c r="N18" s="41">
        <v>20000</v>
      </c>
    </row>
    <row r="19" spans="1:15" s="14" customFormat="1" ht="36" customHeight="1" thickBot="1" x14ac:dyDescent="0.3">
      <c r="A19" s="28"/>
      <c r="B19" s="90" t="s">
        <v>160</v>
      </c>
      <c r="C19" s="91"/>
      <c r="D19" s="91"/>
      <c r="E19" s="91"/>
      <c r="F19" s="43">
        <f t="shared" ref="F19:N19" si="0">SUM(F13:F18)</f>
        <v>80000</v>
      </c>
      <c r="G19" s="44">
        <f t="shared" si="0"/>
        <v>0</v>
      </c>
      <c r="H19" s="43">
        <f t="shared" si="0"/>
        <v>80000</v>
      </c>
      <c r="I19" s="43">
        <f t="shared" si="0"/>
        <v>0</v>
      </c>
      <c r="J19" s="43">
        <f t="shared" si="0"/>
        <v>0</v>
      </c>
      <c r="K19" s="43">
        <f t="shared" si="0"/>
        <v>0</v>
      </c>
      <c r="L19" s="43">
        <f t="shared" si="0"/>
        <v>0</v>
      </c>
      <c r="M19" s="43">
        <f t="shared" si="0"/>
        <v>0</v>
      </c>
      <c r="N19" s="45">
        <f t="shared" si="0"/>
        <v>80000</v>
      </c>
    </row>
    <row r="20" spans="1:15" ht="21.75" customHeight="1" x14ac:dyDescent="0.2"/>
    <row r="21" spans="1:15" ht="21.75" customHeight="1" x14ac:dyDescent="0.2"/>
    <row r="22" spans="1:15" ht="21.75" customHeight="1" x14ac:dyDescent="0.2"/>
    <row r="23" spans="1:15" ht="21.75" customHeight="1" x14ac:dyDescent="0.2"/>
    <row r="24" spans="1:15" ht="21.75" customHeight="1" x14ac:dyDescent="0.2"/>
    <row r="25" spans="1:15" ht="21.75" customHeight="1" x14ac:dyDescent="0.2"/>
    <row r="26" spans="1:15" ht="21.75" customHeight="1" x14ac:dyDescent="0.2"/>
    <row r="27" spans="1:15" ht="21.75" customHeight="1" x14ac:dyDescent="0.2"/>
    <row r="28" spans="1:15" s="5" customFormat="1" ht="21.75" customHeight="1" x14ac:dyDescent="0.2">
      <c r="B28"/>
      <c r="C28"/>
      <c r="D28"/>
      <c r="F28"/>
      <c r="G28"/>
      <c r="H28"/>
      <c r="I28"/>
      <c r="J28"/>
      <c r="K28"/>
      <c r="L28"/>
      <c r="M28"/>
      <c r="N28"/>
      <c r="O28"/>
    </row>
    <row r="29" spans="1:15" s="5" customFormat="1" ht="21.75" customHeight="1" x14ac:dyDescent="0.2">
      <c r="B29"/>
      <c r="C29"/>
      <c r="D29"/>
      <c r="F29"/>
      <c r="G29"/>
      <c r="H29"/>
      <c r="I29"/>
      <c r="J29"/>
      <c r="K29"/>
      <c r="L29"/>
      <c r="M29"/>
      <c r="N29"/>
      <c r="O29"/>
    </row>
    <row r="30" spans="1:15" s="5" customFormat="1" ht="21.75" customHeight="1" x14ac:dyDescent="0.2">
      <c r="B30"/>
      <c r="C30"/>
      <c r="D30"/>
      <c r="F30"/>
      <c r="G30"/>
      <c r="H30"/>
      <c r="I30"/>
      <c r="J30"/>
      <c r="K30"/>
      <c r="L30"/>
      <c r="M30"/>
      <c r="N30"/>
      <c r="O30"/>
    </row>
    <row r="31" spans="1:15" s="5" customFormat="1" ht="21.75" customHeight="1" x14ac:dyDescent="0.2">
      <c r="B31"/>
      <c r="C31"/>
      <c r="D31"/>
      <c r="F31"/>
      <c r="G31"/>
      <c r="H31"/>
      <c r="I31"/>
      <c r="J31"/>
      <c r="K31"/>
      <c r="L31"/>
      <c r="M31"/>
      <c r="N31"/>
      <c r="O31"/>
    </row>
    <row r="32" spans="1:15" s="5" customFormat="1" ht="21.75" customHeight="1" x14ac:dyDescent="0.2">
      <c r="B32"/>
      <c r="C32"/>
      <c r="D32"/>
      <c r="F32"/>
      <c r="G32"/>
      <c r="H32"/>
      <c r="I32"/>
      <c r="J32"/>
      <c r="K32"/>
      <c r="L32"/>
      <c r="M32"/>
      <c r="N32"/>
      <c r="O32"/>
    </row>
    <row r="33" spans="2:15" s="5" customFormat="1" ht="21.75" customHeight="1" x14ac:dyDescent="0.2">
      <c r="B33"/>
      <c r="C33"/>
      <c r="D33"/>
      <c r="F33"/>
      <c r="G33"/>
      <c r="H33"/>
      <c r="I33"/>
      <c r="J33"/>
      <c r="K33"/>
      <c r="L33"/>
      <c r="M33"/>
      <c r="N33"/>
      <c r="O33"/>
    </row>
    <row r="34" spans="2:15" s="5" customFormat="1" ht="21.75" customHeight="1" x14ac:dyDescent="0.2">
      <c r="B34"/>
      <c r="C34"/>
      <c r="D34"/>
      <c r="F34"/>
      <c r="G34"/>
      <c r="H34"/>
      <c r="I34"/>
      <c r="J34"/>
      <c r="K34"/>
      <c r="L34"/>
      <c r="M34"/>
      <c r="N34"/>
      <c r="O34"/>
    </row>
    <row r="35" spans="2:15" s="5" customFormat="1" ht="21.75" customHeight="1" x14ac:dyDescent="0.2">
      <c r="B35"/>
      <c r="C35"/>
      <c r="D35"/>
      <c r="F35"/>
      <c r="G35"/>
      <c r="H35"/>
      <c r="I35"/>
      <c r="J35"/>
      <c r="K35"/>
      <c r="L35"/>
      <c r="M35"/>
      <c r="N35"/>
      <c r="O35"/>
    </row>
    <row r="36" spans="2:15" s="5" customFormat="1" ht="21.75" customHeight="1" x14ac:dyDescent="0.2">
      <c r="B36"/>
      <c r="C36"/>
      <c r="D36"/>
      <c r="F36"/>
      <c r="G36"/>
      <c r="H36"/>
      <c r="I36"/>
      <c r="J36"/>
      <c r="K36"/>
      <c r="L36"/>
      <c r="M36"/>
      <c r="N36"/>
      <c r="O36"/>
    </row>
    <row r="37" spans="2:15" s="5" customFormat="1" ht="21.75" customHeight="1" x14ac:dyDescent="0.2">
      <c r="B37"/>
      <c r="C37"/>
      <c r="D37"/>
      <c r="F37"/>
      <c r="G37"/>
      <c r="H37"/>
      <c r="I37"/>
      <c r="J37"/>
      <c r="K37"/>
      <c r="L37"/>
      <c r="M37"/>
      <c r="N37"/>
      <c r="O37"/>
    </row>
    <row r="38" spans="2:15" s="5" customFormat="1" ht="21.75" customHeight="1" x14ac:dyDescent="0.2">
      <c r="B38"/>
      <c r="C38"/>
      <c r="D38"/>
      <c r="F38"/>
      <c r="G38"/>
      <c r="H38"/>
      <c r="I38"/>
      <c r="J38"/>
      <c r="K38"/>
      <c r="L38"/>
      <c r="M38"/>
      <c r="N38"/>
      <c r="O38"/>
    </row>
    <row r="39" spans="2:15" s="5" customFormat="1" ht="21.75" customHeight="1" x14ac:dyDescent="0.2">
      <c r="B39"/>
      <c r="C39"/>
      <c r="D39"/>
      <c r="F39"/>
      <c r="G39"/>
      <c r="H39"/>
      <c r="I39"/>
      <c r="J39"/>
      <c r="K39"/>
      <c r="L39"/>
      <c r="M39"/>
      <c r="N39"/>
      <c r="O39"/>
    </row>
    <row r="40" spans="2:15" s="5" customFormat="1" ht="21.75" customHeight="1" x14ac:dyDescent="0.2">
      <c r="B40"/>
      <c r="C40"/>
      <c r="D40"/>
      <c r="F40"/>
      <c r="G40"/>
      <c r="H40"/>
      <c r="I40"/>
      <c r="J40"/>
      <c r="K40"/>
      <c r="L40"/>
      <c r="M40"/>
      <c r="N40"/>
      <c r="O40"/>
    </row>
    <row r="41" spans="2:15" s="5" customFormat="1" ht="21.75" customHeight="1" x14ac:dyDescent="0.2">
      <c r="B41"/>
      <c r="C41"/>
      <c r="D41"/>
      <c r="F41"/>
      <c r="G41"/>
      <c r="H41"/>
      <c r="I41"/>
      <c r="J41"/>
      <c r="K41"/>
      <c r="L41"/>
      <c r="M41"/>
      <c r="N41"/>
      <c r="O41"/>
    </row>
    <row r="42" spans="2:15" s="5" customFormat="1" ht="21.75" customHeight="1" x14ac:dyDescent="0.2">
      <c r="B42"/>
      <c r="C42"/>
      <c r="D42"/>
      <c r="F42"/>
      <c r="G42"/>
      <c r="H42"/>
      <c r="I42"/>
      <c r="J42"/>
      <c r="K42"/>
      <c r="L42"/>
      <c r="M42"/>
      <c r="N42"/>
      <c r="O42"/>
    </row>
    <row r="43" spans="2:15" s="5" customFormat="1" ht="21.75" customHeight="1" x14ac:dyDescent="0.2">
      <c r="B43"/>
      <c r="C43"/>
      <c r="D43"/>
      <c r="F43"/>
      <c r="G43"/>
      <c r="H43"/>
      <c r="I43"/>
      <c r="J43"/>
      <c r="K43"/>
      <c r="L43"/>
      <c r="M43"/>
      <c r="N43"/>
      <c r="O43"/>
    </row>
    <row r="44" spans="2:15" customFormat="1" ht="21.75" customHeight="1" x14ac:dyDescent="0.2">
      <c r="E44" s="5"/>
    </row>
    <row r="45" spans="2:15" customFormat="1" ht="21.75" customHeight="1" x14ac:dyDescent="0.2">
      <c r="E45" s="5"/>
    </row>
    <row r="46" spans="2:15" customFormat="1" ht="21.75" customHeight="1" x14ac:dyDescent="0.2">
      <c r="E46" s="5"/>
    </row>
    <row r="47" spans="2:15" customFormat="1" ht="21.75" customHeight="1" x14ac:dyDescent="0.2">
      <c r="E47" s="5"/>
    </row>
    <row r="48" spans="2:15" customFormat="1" ht="21.75" customHeight="1" x14ac:dyDescent="0.2">
      <c r="E48" s="5"/>
    </row>
    <row r="49" spans="1:5" ht="21.75" customHeight="1" x14ac:dyDescent="0.2"/>
    <row r="50" spans="1:5" ht="21.75" customHeight="1" x14ac:dyDescent="0.2"/>
    <row r="51" spans="1:5" ht="21.75" customHeight="1" x14ac:dyDescent="0.2"/>
    <row r="58" spans="1:5" s="2" customFormat="1" ht="36" customHeight="1" x14ac:dyDescent="0.2">
      <c r="A58" s="10"/>
      <c r="E58" s="10"/>
    </row>
    <row r="59" spans="1:5" s="2" customFormat="1" ht="36" customHeight="1" x14ac:dyDescent="0.2">
      <c r="A59" s="10"/>
      <c r="E59" s="10"/>
    </row>
    <row r="61" spans="1:5" ht="36" customHeight="1" x14ac:dyDescent="0.2"/>
    <row r="62" spans="1:5" ht="36" customHeight="1" x14ac:dyDescent="0.2"/>
    <row r="63" spans="1:5" ht="36" customHeight="1" x14ac:dyDescent="0.2"/>
    <row r="64" spans="1:5" ht="36" customHeight="1" x14ac:dyDescent="0.2"/>
    <row r="72" spans="1:1" s="7" customFormat="1" ht="36" customHeight="1" x14ac:dyDescent="0.2">
      <c r="A72" s="9"/>
    </row>
    <row r="73" spans="1:1" s="7" customFormat="1" ht="36" customHeight="1" x14ac:dyDescent="0.2">
      <c r="A73" s="9"/>
    </row>
    <row r="74" spans="1:1" s="7" customFormat="1" ht="36" customHeight="1" x14ac:dyDescent="0.2">
      <c r="A74" s="9"/>
    </row>
    <row r="75" spans="1:1" s="7" customFormat="1" ht="36" customHeight="1" x14ac:dyDescent="0.2">
      <c r="A75" s="9"/>
    </row>
    <row r="76" spans="1:1" s="7" customFormat="1" ht="36" customHeight="1" x14ac:dyDescent="0.2">
      <c r="A76" s="9"/>
    </row>
    <row r="77" spans="1:1" s="7" customFormat="1" ht="36" customHeight="1" x14ac:dyDescent="0.2">
      <c r="A77" s="9"/>
    </row>
    <row r="78" spans="1:1" s="7" customFormat="1" ht="36" customHeight="1" x14ac:dyDescent="0.2">
      <c r="A78" s="9"/>
    </row>
    <row r="79" spans="1:1" s="7" customFormat="1" ht="36" customHeight="1" x14ac:dyDescent="0.2">
      <c r="A79" s="9"/>
    </row>
    <row r="80" spans="1:1" s="7" customFormat="1" ht="36" customHeight="1" x14ac:dyDescent="0.2">
      <c r="A80" s="9"/>
    </row>
    <row r="81" spans="1:1" s="7" customFormat="1" ht="36" customHeight="1" x14ac:dyDescent="0.2">
      <c r="A81" s="9"/>
    </row>
    <row r="82" spans="1:1" s="7" customFormat="1" ht="36" customHeight="1" x14ac:dyDescent="0.2">
      <c r="A82" s="9"/>
    </row>
    <row r="83" spans="1:1" s="7" customFormat="1" ht="36" customHeight="1" x14ac:dyDescent="0.2">
      <c r="A83" s="9"/>
    </row>
    <row r="84" spans="1:1" s="7" customFormat="1" ht="36" customHeight="1" x14ac:dyDescent="0.2">
      <c r="A84" s="9"/>
    </row>
    <row r="85" spans="1:1" s="7" customFormat="1" ht="36" customHeight="1" x14ac:dyDescent="0.2">
      <c r="A85" s="9"/>
    </row>
  </sheetData>
  <mergeCells count="5">
    <mergeCell ref="A4:N4"/>
    <mergeCell ref="A7:N7"/>
    <mergeCell ref="A9:N9"/>
    <mergeCell ref="B19:E19"/>
    <mergeCell ref="A6:N6"/>
  </mergeCells>
  <printOptions horizontalCentered="1"/>
  <pageMargins left="0.70866141732283505" right="0.70866141732283505" top="0.74803149606299202" bottom="0.74803149606299202" header="0.31496062992126" footer="0.31496062992126"/>
  <pageSetup paperSize="5" scale="7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80"/>
  <sheetViews>
    <sheetView zoomScaleNormal="100" zoomScaleSheetLayoutView="100" workbookViewId="0">
      <selection activeCell="F14" sqref="F14"/>
    </sheetView>
  </sheetViews>
  <sheetFormatPr baseColWidth="10" defaultColWidth="9.140625" defaultRowHeight="12.75" x14ac:dyDescent="0.2"/>
  <cols>
    <col min="1" max="1" width="5.28515625" style="5" customWidth="1"/>
    <col min="2" max="2" width="30.85546875" customWidth="1"/>
    <col min="3" max="3" width="28.28515625" customWidth="1"/>
    <col min="4" max="4" width="25.42578125" customWidth="1"/>
    <col min="5" max="5" width="21.85546875" style="5" customWidth="1"/>
    <col min="6" max="6" width="13.5703125" customWidth="1"/>
  </cols>
  <sheetData>
    <row r="1" spans="1:6" ht="37.5" customHeight="1" x14ac:dyDescent="0.2"/>
    <row r="2" spans="1:6" ht="37.5" customHeight="1" x14ac:dyDescent="0.2"/>
    <row r="3" spans="1:6" ht="37.5" customHeight="1" x14ac:dyDescent="0.2"/>
    <row r="4" spans="1:6" ht="19.5" customHeight="1" x14ac:dyDescent="0.2">
      <c r="A4" s="95" t="s">
        <v>258</v>
      </c>
      <c r="B4" s="95"/>
      <c r="C4" s="95"/>
      <c r="D4" s="95"/>
      <c r="E4" s="95"/>
      <c r="F4" s="95"/>
    </row>
    <row r="5" spans="1:6" ht="26.25" customHeight="1" x14ac:dyDescent="0.2">
      <c r="A5" s="56"/>
      <c r="B5" s="56"/>
      <c r="C5" s="56"/>
      <c r="D5" s="56"/>
      <c r="E5" s="56"/>
    </row>
    <row r="6" spans="1:6" ht="26.25" customHeight="1" x14ac:dyDescent="0.25">
      <c r="A6" s="96" t="s">
        <v>131</v>
      </c>
      <c r="B6" s="96"/>
      <c r="C6" s="96"/>
      <c r="D6" s="96"/>
      <c r="E6" s="96"/>
      <c r="F6" s="96"/>
    </row>
    <row r="7" spans="1:6" ht="26.25" customHeight="1" x14ac:dyDescent="0.25">
      <c r="A7" s="94" t="s">
        <v>246</v>
      </c>
      <c r="B7" s="94"/>
      <c r="C7" s="94"/>
      <c r="D7" s="94"/>
      <c r="E7" s="94"/>
      <c r="F7" s="94"/>
    </row>
    <row r="8" spans="1:6" ht="26.25" customHeight="1" x14ac:dyDescent="0.25">
      <c r="A8" s="94" t="s">
        <v>266</v>
      </c>
      <c r="B8" s="94"/>
      <c r="C8" s="94"/>
      <c r="D8" s="94"/>
      <c r="E8" s="94"/>
      <c r="F8" s="94"/>
    </row>
    <row r="9" spans="1:6" ht="18" customHeight="1" x14ac:dyDescent="0.2">
      <c r="B9" s="1"/>
      <c r="C9" s="1"/>
      <c r="E9" s="6"/>
    </row>
    <row r="10" spans="1:6" ht="18" customHeight="1" thickBot="1" x14ac:dyDescent="0.25">
      <c r="B10" s="1"/>
      <c r="C10" s="1"/>
      <c r="E10" s="6"/>
    </row>
    <row r="11" spans="1:6" s="13" customFormat="1" ht="29.25" customHeight="1" thickBot="1" x14ac:dyDescent="0.3">
      <c r="A11" s="32" t="s">
        <v>115</v>
      </c>
      <c r="B11" s="33" t="s">
        <v>107</v>
      </c>
      <c r="C11" s="33" t="s">
        <v>110</v>
      </c>
      <c r="D11" s="33" t="s">
        <v>108</v>
      </c>
      <c r="E11" s="33" t="s">
        <v>109</v>
      </c>
      <c r="F11" s="35" t="s">
        <v>227</v>
      </c>
    </row>
    <row r="12" spans="1:6" s="2" customFormat="1" ht="12" customHeight="1" thickBot="1" x14ac:dyDescent="0.25">
      <c r="A12" s="11"/>
      <c r="B12" s="4"/>
      <c r="C12" s="4"/>
      <c r="D12" s="4"/>
      <c r="E12" s="8"/>
      <c r="F12" s="4"/>
    </row>
    <row r="13" spans="1:6" s="15" customFormat="1" ht="36" customHeight="1" thickBot="1" x14ac:dyDescent="0.25">
      <c r="A13" s="74">
        <v>1</v>
      </c>
      <c r="B13" s="75" t="s">
        <v>67</v>
      </c>
      <c r="C13" s="75" t="s">
        <v>113</v>
      </c>
      <c r="D13" s="75" t="s">
        <v>28</v>
      </c>
      <c r="E13" s="76" t="s">
        <v>116</v>
      </c>
      <c r="F13" s="77">
        <v>16500</v>
      </c>
    </row>
    <row r="14" spans="1:6" s="14" customFormat="1" ht="36" customHeight="1" thickBot="1" x14ac:dyDescent="0.3">
      <c r="A14" s="28"/>
      <c r="B14" s="90" t="s">
        <v>160</v>
      </c>
      <c r="C14" s="91"/>
      <c r="D14" s="91"/>
      <c r="E14" s="91"/>
      <c r="F14" s="31">
        <f>SUM(F13)</f>
        <v>16500</v>
      </c>
    </row>
    <row r="15" spans="1:6" ht="21.75" customHeight="1" x14ac:dyDescent="0.2"/>
    <row r="16" spans="1:6" ht="21.75" customHeight="1" x14ac:dyDescent="0.2"/>
    <row r="17" spans="2:6" ht="21.75" customHeight="1" x14ac:dyDescent="0.2"/>
    <row r="18" spans="2:6" ht="21.75" customHeight="1" x14ac:dyDescent="0.2"/>
    <row r="19" spans="2:6" ht="21.75" customHeight="1" x14ac:dyDescent="0.2"/>
    <row r="20" spans="2:6" ht="21.75" customHeight="1" x14ac:dyDescent="0.2"/>
    <row r="21" spans="2:6" ht="21.75" customHeight="1" x14ac:dyDescent="0.2"/>
    <row r="22" spans="2:6" ht="21.75" customHeight="1" x14ac:dyDescent="0.2"/>
    <row r="23" spans="2:6" s="5" customFormat="1" ht="21.75" customHeight="1" x14ac:dyDescent="0.2">
      <c r="B23"/>
      <c r="C23"/>
      <c r="D23"/>
      <c r="F23"/>
    </row>
    <row r="24" spans="2:6" s="5" customFormat="1" ht="21.75" customHeight="1" x14ac:dyDescent="0.2">
      <c r="B24"/>
      <c r="C24"/>
      <c r="D24"/>
      <c r="F24"/>
    </row>
    <row r="25" spans="2:6" s="5" customFormat="1" ht="21.75" customHeight="1" x14ac:dyDescent="0.2">
      <c r="B25"/>
      <c r="C25"/>
      <c r="D25"/>
      <c r="F25"/>
    </row>
    <row r="26" spans="2:6" s="5" customFormat="1" ht="21.75" customHeight="1" x14ac:dyDescent="0.2">
      <c r="B26"/>
      <c r="C26"/>
      <c r="D26"/>
      <c r="F26"/>
    </row>
    <row r="27" spans="2:6" s="5" customFormat="1" ht="21.75" customHeight="1" x14ac:dyDescent="0.2">
      <c r="B27"/>
      <c r="C27"/>
      <c r="D27"/>
      <c r="F27"/>
    </row>
    <row r="28" spans="2:6" s="5" customFormat="1" ht="21.75" customHeight="1" x14ac:dyDescent="0.2">
      <c r="B28"/>
      <c r="C28"/>
      <c r="D28"/>
      <c r="F28"/>
    </row>
    <row r="29" spans="2:6" s="5" customFormat="1" ht="21.75" customHeight="1" x14ac:dyDescent="0.2">
      <c r="B29"/>
      <c r="C29"/>
      <c r="D29"/>
      <c r="F29"/>
    </row>
    <row r="30" spans="2:6" s="5" customFormat="1" ht="21.75" customHeight="1" x14ac:dyDescent="0.2">
      <c r="B30"/>
      <c r="C30"/>
      <c r="D30"/>
      <c r="F30"/>
    </row>
    <row r="31" spans="2:6" s="5" customFormat="1" ht="21.75" customHeight="1" x14ac:dyDescent="0.2">
      <c r="B31"/>
      <c r="C31"/>
      <c r="D31"/>
      <c r="F31"/>
    </row>
    <row r="32" spans="2:6" s="5" customFormat="1" ht="21.75" customHeight="1" x14ac:dyDescent="0.2">
      <c r="B32"/>
      <c r="C32"/>
      <c r="D32"/>
      <c r="F32"/>
    </row>
    <row r="33" spans="2:6" s="5" customFormat="1" ht="21.75" customHeight="1" x14ac:dyDescent="0.2">
      <c r="B33"/>
      <c r="C33"/>
      <c r="D33"/>
      <c r="F33"/>
    </row>
    <row r="34" spans="2:6" s="5" customFormat="1" ht="21.75" customHeight="1" x14ac:dyDescent="0.2">
      <c r="B34"/>
      <c r="C34"/>
      <c r="D34"/>
      <c r="F34"/>
    </row>
    <row r="35" spans="2:6" s="5" customFormat="1" ht="21.75" customHeight="1" x14ac:dyDescent="0.2">
      <c r="B35"/>
      <c r="C35"/>
      <c r="D35"/>
      <c r="F35"/>
    </row>
    <row r="36" spans="2:6" s="5" customFormat="1" ht="21.75" customHeight="1" x14ac:dyDescent="0.2">
      <c r="B36"/>
      <c r="C36"/>
      <c r="D36"/>
      <c r="F36"/>
    </row>
    <row r="37" spans="2:6" s="5" customFormat="1" ht="21.75" customHeight="1" x14ac:dyDescent="0.2">
      <c r="B37"/>
      <c r="C37"/>
      <c r="D37"/>
      <c r="F37"/>
    </row>
    <row r="38" spans="2:6" s="5" customFormat="1" ht="21.75" customHeight="1" x14ac:dyDescent="0.2">
      <c r="B38"/>
      <c r="C38"/>
      <c r="D38"/>
      <c r="F38"/>
    </row>
    <row r="39" spans="2:6" ht="21.75" customHeight="1" x14ac:dyDescent="0.2"/>
    <row r="40" spans="2:6" ht="21.75" customHeight="1" x14ac:dyDescent="0.2"/>
    <row r="41" spans="2:6" ht="21.75" customHeight="1" x14ac:dyDescent="0.2"/>
    <row r="42" spans="2:6" ht="21.75" customHeight="1" x14ac:dyDescent="0.2"/>
    <row r="43" spans="2:6" ht="21.75" customHeight="1" x14ac:dyDescent="0.2"/>
    <row r="44" spans="2:6" ht="21.75" customHeight="1" x14ac:dyDescent="0.2"/>
    <row r="45" spans="2:6" ht="21.75" customHeight="1" x14ac:dyDescent="0.2"/>
    <row r="46" spans="2:6" ht="21.75" customHeight="1" x14ac:dyDescent="0.2"/>
    <row r="53" spans="1:5" s="2" customFormat="1" ht="36" customHeight="1" x14ac:dyDescent="0.2">
      <c r="A53" s="10"/>
      <c r="E53" s="10"/>
    </row>
    <row r="54" spans="1:5" s="2" customFormat="1" ht="36" customHeight="1" x14ac:dyDescent="0.2">
      <c r="A54" s="10"/>
      <c r="E54" s="10"/>
    </row>
    <row r="56" spans="1:5" ht="36" customHeight="1" x14ac:dyDescent="0.2"/>
    <row r="57" spans="1:5" ht="36" customHeight="1" x14ac:dyDescent="0.2"/>
    <row r="58" spans="1:5" ht="36" customHeight="1" x14ac:dyDescent="0.2"/>
    <row r="59" spans="1:5" ht="36" customHeight="1" x14ac:dyDescent="0.2"/>
    <row r="67" spans="1:1" s="7" customFormat="1" ht="36" customHeight="1" x14ac:dyDescent="0.2">
      <c r="A67" s="9"/>
    </row>
    <row r="68" spans="1:1" s="7" customFormat="1" ht="36" customHeight="1" x14ac:dyDescent="0.2">
      <c r="A68" s="9"/>
    </row>
    <row r="69" spans="1:1" s="7" customFormat="1" ht="36" customHeight="1" x14ac:dyDescent="0.2">
      <c r="A69" s="9"/>
    </row>
    <row r="70" spans="1:1" s="7" customFormat="1" ht="36" customHeight="1" x14ac:dyDescent="0.2">
      <c r="A70" s="9"/>
    </row>
    <row r="71" spans="1:1" s="7" customFormat="1" ht="36" customHeight="1" x14ac:dyDescent="0.2">
      <c r="A71" s="9"/>
    </row>
    <row r="72" spans="1:1" s="7" customFormat="1" ht="36" customHeight="1" x14ac:dyDescent="0.2">
      <c r="A72" s="9"/>
    </row>
    <row r="73" spans="1:1" s="7" customFormat="1" ht="36" customHeight="1" x14ac:dyDescent="0.2">
      <c r="A73" s="9"/>
    </row>
    <row r="74" spans="1:1" s="7" customFormat="1" ht="36" customHeight="1" x14ac:dyDescent="0.2">
      <c r="A74" s="9"/>
    </row>
    <row r="75" spans="1:1" s="7" customFormat="1" ht="36" customHeight="1" x14ac:dyDescent="0.2">
      <c r="A75" s="9"/>
    </row>
    <row r="76" spans="1:1" s="7" customFormat="1" ht="36" customHeight="1" x14ac:dyDescent="0.2">
      <c r="A76" s="9"/>
    </row>
    <row r="77" spans="1:1" s="7" customFormat="1" ht="36" customHeight="1" x14ac:dyDescent="0.2">
      <c r="A77" s="9"/>
    </row>
    <row r="78" spans="1:1" s="7" customFormat="1" ht="36" customHeight="1" x14ac:dyDescent="0.2">
      <c r="A78" s="9"/>
    </row>
    <row r="79" spans="1:1" s="7" customFormat="1" ht="36" customHeight="1" x14ac:dyDescent="0.2">
      <c r="A79" s="9"/>
    </row>
    <row r="80" spans="1:1" s="7" customFormat="1" ht="36" customHeight="1" x14ac:dyDescent="0.2">
      <c r="A80" s="9"/>
    </row>
  </sheetData>
  <mergeCells count="5">
    <mergeCell ref="B14:E14"/>
    <mergeCell ref="A4:F4"/>
    <mergeCell ref="A6:F6"/>
    <mergeCell ref="A7:F7"/>
    <mergeCell ref="A8:F8"/>
  </mergeCells>
  <printOptions horizontalCentered="1"/>
  <pageMargins left="0.25" right="0.25" top="0.75" bottom="0.75" header="0.3" footer="0.3"/>
  <pageSetup scale="8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Nomina Fijos</vt:lpstr>
      <vt:lpstr>Nomina Contratados </vt:lpstr>
      <vt:lpstr>Nomina Personal Vigilancia</vt:lpstr>
      <vt:lpstr>Nomina Jubilaciones y Pensiones</vt:lpstr>
      <vt:lpstr>'Nomina Fijos'!Área_de_impresión</vt:lpstr>
      <vt:lpstr>'Nomina Jubilaciones y Pensiones'!Área_de_impresión</vt:lpstr>
      <vt:lpstr>'Nomina Contratados '!Títulos_a_imprimir</vt:lpstr>
      <vt:lpstr>'Nomina Fijos'!Títulos_a_imprimir</vt:lpstr>
      <vt:lpstr>'Nomina Jubilaciones y Pensiones'!Títulos_a_imprimir</vt:lpstr>
      <vt:lpstr>'Nomina Personal Vigilancia'!Títulos_a_imprimir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Carlos C. Lazzaro</cp:lastModifiedBy>
  <cp:lastPrinted>2019-05-07T00:59:28Z</cp:lastPrinted>
  <dcterms:created xsi:type="dcterms:W3CDTF">2017-10-11T04:49:31Z</dcterms:created>
  <dcterms:modified xsi:type="dcterms:W3CDTF">2019-05-07T01:00:08Z</dcterms:modified>
</cp:coreProperties>
</file>