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Octubre/"/>
    </mc:Choice>
  </mc:AlternateContent>
  <xr:revisionPtr revIDLastSave="0" documentId="8_{ED01016F-BCC3-4031-9D59-E8F74F898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'!$A$1:$P$117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" i="3" l="1"/>
  <c r="O26" i="3" s="1"/>
  <c r="O36" i="3"/>
  <c r="D62" i="3"/>
  <c r="D46" i="3"/>
  <c r="C19" i="3"/>
  <c r="C84" i="3"/>
  <c r="C99" i="3"/>
  <c r="O60" i="3"/>
  <c r="O63" i="3"/>
  <c r="O64" i="3"/>
  <c r="N62" i="3"/>
  <c r="M62" i="3"/>
  <c r="O45" i="3"/>
  <c r="O47" i="3"/>
  <c r="O46" i="3" s="1"/>
  <c r="O19" i="3" s="1"/>
  <c r="O53" i="3"/>
  <c r="N36" i="3"/>
  <c r="O33" i="3"/>
  <c r="O35" i="3"/>
  <c r="O37" i="3"/>
  <c r="O34" i="3"/>
  <c r="O32" i="3"/>
  <c r="O31" i="3"/>
  <c r="O30" i="3"/>
  <c r="O29" i="3"/>
  <c r="O28" i="3"/>
  <c r="N26" i="3"/>
  <c r="M26" i="3"/>
  <c r="O25" i="3"/>
  <c r="O22" i="3"/>
  <c r="O21" i="3"/>
  <c r="O52" i="3"/>
  <c r="O51" i="3"/>
  <c r="O50" i="3"/>
  <c r="O49" i="3"/>
  <c r="O48" i="3"/>
  <c r="O44" i="3"/>
  <c r="O43" i="3"/>
  <c r="O42" i="3"/>
  <c r="O41" i="3"/>
  <c r="O40" i="3"/>
  <c r="O39" i="3"/>
  <c r="O38" i="3"/>
  <c r="M80" i="3"/>
  <c r="L80" i="3"/>
  <c r="M77" i="3"/>
  <c r="L77" i="3"/>
  <c r="M72" i="3"/>
  <c r="L72" i="3"/>
  <c r="L62" i="3"/>
  <c r="M46" i="3"/>
  <c r="L46" i="3"/>
  <c r="M36" i="3"/>
  <c r="M20" i="3"/>
  <c r="O71" i="3"/>
  <c r="O70" i="3"/>
  <c r="O69" i="3"/>
  <c r="O68" i="3"/>
  <c r="O67" i="3"/>
  <c r="O66" i="3"/>
  <c r="O65" i="3"/>
  <c r="O59" i="3"/>
  <c r="O58" i="3"/>
  <c r="O57" i="3"/>
  <c r="O56" i="3"/>
  <c r="O55" i="3"/>
  <c r="D19" i="3" l="1"/>
  <c r="D84" i="3" s="1"/>
  <c r="D99" i="3" s="1"/>
  <c r="M19" i="3"/>
  <c r="N19" i="3"/>
  <c r="M84" i="3"/>
  <c r="M99" i="3" s="1"/>
  <c r="L20" i="3"/>
  <c r="L36" i="3"/>
  <c r="L26" i="3"/>
  <c r="K80" i="3"/>
  <c r="K77" i="3"/>
  <c r="K72" i="3"/>
  <c r="K62" i="3"/>
  <c r="K46" i="3"/>
  <c r="K36" i="3"/>
  <c r="K26" i="3"/>
  <c r="K20" i="3"/>
  <c r="J80" i="3"/>
  <c r="J77" i="3"/>
  <c r="J72" i="3"/>
  <c r="J62" i="3"/>
  <c r="J61" i="3" s="1"/>
  <c r="J53" i="3"/>
  <c r="J46" i="3" s="1"/>
  <c r="J36" i="3"/>
  <c r="R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J84" i="3" l="1"/>
  <c r="J99" i="3" s="1"/>
  <c r="K84" i="3"/>
  <c r="K99" i="3" s="1"/>
  <c r="L84" i="3"/>
  <c r="L99" i="3" s="1"/>
  <c r="L19" i="3"/>
  <c r="K19" i="3"/>
  <c r="J19" i="3"/>
  <c r="I26" i="3"/>
  <c r="I20" i="3"/>
  <c r="I84" i="3" l="1"/>
  <c r="I99" i="3" s="1"/>
  <c r="I19" i="3"/>
  <c r="H46" i="3"/>
  <c r="H36" i="3"/>
  <c r="H26" i="3"/>
  <c r="H20" i="3"/>
  <c r="G46" i="3"/>
  <c r="O83" i="3"/>
  <c r="O82" i="3"/>
  <c r="O81" i="3"/>
  <c r="O79" i="3"/>
  <c r="O78" i="3"/>
  <c r="O76" i="3"/>
  <c r="O75" i="3"/>
  <c r="O74" i="3"/>
  <c r="O73" i="3"/>
  <c r="O24" i="3"/>
  <c r="O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O61" i="3" s="1"/>
  <c r="O94" i="3"/>
  <c r="O92" i="3"/>
  <c r="O91" i="3"/>
  <c r="O90" i="3"/>
  <c r="O89" i="3"/>
  <c r="O88" i="3"/>
  <c r="O87" i="3"/>
  <c r="F36" i="3"/>
  <c r="O77" i="3" l="1"/>
  <c r="O54" i="3"/>
  <c r="H84" i="3"/>
  <c r="H99" i="3" s="1"/>
  <c r="O80" i="3"/>
  <c r="O62" i="3"/>
  <c r="O72" i="3"/>
  <c r="H19" i="3"/>
  <c r="F54" i="3"/>
  <c r="F53" i="3" s="1"/>
  <c r="G84" i="3"/>
  <c r="G99" i="3" s="1"/>
  <c r="G19" i="3"/>
  <c r="F46" i="3" l="1"/>
  <c r="F84" i="3" s="1"/>
  <c r="F99" i="3" s="1"/>
  <c r="F19" i="3" l="1"/>
  <c r="C72" i="3"/>
  <c r="C62" i="3"/>
  <c r="C46" i="3"/>
  <c r="C36" i="3"/>
  <c r="C26" i="3"/>
  <c r="C20" i="3"/>
  <c r="E80" i="3" l="1"/>
  <c r="E46" i="3"/>
  <c r="E36" i="3"/>
  <c r="E26" i="3"/>
  <c r="E20" i="3"/>
  <c r="E54" i="3"/>
  <c r="E62" i="3"/>
  <c r="E72" i="3"/>
  <c r="E77" i="3"/>
  <c r="E19" i="3" l="1"/>
  <c r="E84" i="3" l="1"/>
  <c r="E99" i="3" s="1"/>
  <c r="O20" i="3" l="1"/>
  <c r="O84" i="3" l="1"/>
  <c r="O99" i="3" s="1"/>
</calcChain>
</file>

<file path=xl/sharedStrings.xml><?xml version="1.0" encoding="utf-8"?>
<sst xmlns="http://schemas.openxmlformats.org/spreadsheetml/2006/main" count="107" uniqueCount="107">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</sst>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1114426</xdr:colOff>
      <xdr:row>0</xdr:row>
      <xdr:rowOff>0</xdr:rowOff>
    </xdr:from>
    <xdr:to>
      <xdr:col>10</xdr:col>
      <xdr:colOff>723901</xdr:colOff>
      <xdr:row>9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743701" y="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1406525</xdr:colOff>
      <xdr:row>105</xdr:row>
      <xdr:rowOff>69850</xdr:rowOff>
    </xdr:from>
    <xdr:to>
      <xdr:col>10</xdr:col>
      <xdr:colOff>247641</xdr:colOff>
      <xdr:row>116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8016200"/>
          <a:ext cx="7089766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117"/>
  <sheetViews>
    <sheetView showGridLines="0" tabSelected="1" view="pageBreakPreview" topLeftCell="F2" zoomScale="77" zoomScaleNormal="100" zoomScaleSheetLayoutView="77" workbookViewId="0">
      <selection activeCell="O47" sqref="O47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4" width="20" customWidth="1"/>
    <col min="15" max="15" width="24" customWidth="1"/>
    <col min="16" max="16" width="13.140625" bestFit="1" customWidth="1"/>
    <col min="17" max="17" width="96.7109375" bestFit="1" customWidth="1"/>
    <col min="18" max="18" width="10.85546875" bestFit="1" customWidth="1"/>
    <col min="19" max="26" width="6" bestFit="1" customWidth="1"/>
    <col min="27" max="28" width="7" bestFit="1" customWidth="1"/>
  </cols>
  <sheetData>
    <row r="2" spans="1:17" x14ac:dyDescent="0.25">
      <c r="A2" t="s">
        <v>79</v>
      </c>
    </row>
    <row r="11" spans="1:17" ht="18.75" x14ac:dyDescent="0.3">
      <c r="A11" s="91" t="s">
        <v>0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1"/>
    </row>
    <row r="12" spans="1:17" ht="18.75" customHeight="1" x14ac:dyDescent="0.25">
      <c r="A12" s="91" t="s">
        <v>80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2"/>
    </row>
    <row r="13" spans="1:17" ht="18.75" x14ac:dyDescent="0.25">
      <c r="A13" s="91" t="s">
        <v>97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2"/>
    </row>
    <row r="14" spans="1:17" ht="15.75" customHeight="1" x14ac:dyDescent="0.25">
      <c r="A14" s="92" t="s">
        <v>81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2"/>
    </row>
    <row r="15" spans="1:17" ht="15.75" thickBot="1" x14ac:dyDescent="0.3">
      <c r="A15" s="93" t="s">
        <v>1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2"/>
    </row>
    <row r="16" spans="1:17" ht="15" customHeight="1" thickBot="1" x14ac:dyDescent="0.3">
      <c r="A16" s="13"/>
      <c r="B16" s="13"/>
      <c r="C16" s="13"/>
      <c r="D16" s="13"/>
      <c r="E16" s="88" t="s">
        <v>95</v>
      </c>
      <c r="F16" s="89"/>
      <c r="G16" s="89"/>
      <c r="H16" s="89"/>
      <c r="I16" s="89"/>
      <c r="J16" s="89"/>
      <c r="K16" s="89"/>
      <c r="L16" s="89"/>
      <c r="M16" s="89"/>
      <c r="N16" s="89"/>
      <c r="O16" s="90"/>
      <c r="Q16" s="2"/>
    </row>
    <row r="17" spans="1:28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48" t="s">
        <v>105</v>
      </c>
      <c r="N17" s="48" t="s">
        <v>106</v>
      </c>
      <c r="O17" s="48" t="s">
        <v>84</v>
      </c>
      <c r="AA17" s="5"/>
      <c r="AB17" s="5"/>
    </row>
    <row r="18" spans="1:28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thickBot="1" x14ac:dyDescent="0.3">
      <c r="A19" s="19" t="s">
        <v>3</v>
      </c>
      <c r="B19" s="42"/>
      <c r="C19" s="61">
        <f>+C20+C26+C36+C46+C62+C72</f>
        <v>253461144</v>
      </c>
      <c r="D19" s="61">
        <f>+D20+D26+D36+D46+D62+D72</f>
        <v>48205013</v>
      </c>
      <c r="E19" s="62">
        <f t="shared" ref="E19:L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19037560.75</v>
      </c>
      <c r="M19" s="62">
        <f>+M20+M26+M36+M46+M62+M72</f>
        <v>17384956.25</v>
      </c>
      <c r="N19" s="62">
        <f>+N20+N26+N36+N46+N62+N72</f>
        <v>32137592.699999999</v>
      </c>
      <c r="O19" s="62">
        <f>+O20+O26+O36+O46+O62+O72</f>
        <v>190709199.72999999</v>
      </c>
      <c r="P19" s="5"/>
      <c r="Q19" s="5"/>
      <c r="S19" s="4"/>
    </row>
    <row r="20" spans="1:28" ht="27" customHeight="1" thickBot="1" x14ac:dyDescent="0.3">
      <c r="A20" s="20" t="s">
        <v>91</v>
      </c>
      <c r="B20" s="33"/>
      <c r="C20" s="50">
        <f>+C21+C22+C23+C24+C25</f>
        <v>184286572</v>
      </c>
      <c r="D20" s="64">
        <v>15000000</v>
      </c>
      <c r="E20" s="64">
        <f t="shared" ref="E20:O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14163263.890000001</v>
      </c>
      <c r="N20" s="64">
        <v>24963087.539999999</v>
      </c>
      <c r="O20" s="64">
        <f t="shared" si="1"/>
        <v>146296581.62</v>
      </c>
      <c r="Q20" s="11"/>
      <c r="S20" s="4"/>
    </row>
    <row r="21" spans="1:28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63">
        <v>12159110.060000001</v>
      </c>
      <c r="N21" s="63">
        <v>12153842.640000001</v>
      </c>
      <c r="O21" s="55">
        <f>SUM(E21:N21)</f>
        <v>107982481.40000001</v>
      </c>
    </row>
    <row r="22" spans="1:28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6">
        <v>185000</v>
      </c>
      <c r="N22" s="56">
        <v>10989097.220000001</v>
      </c>
      <c r="O22" s="55">
        <f>SUM(E22:N22)</f>
        <v>22150898.25</v>
      </c>
    </row>
    <row r="23" spans="1:28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6"/>
      <c r="N23" s="56"/>
      <c r="O23" s="55">
        <f>SUM(E23:G23)</f>
        <v>0</v>
      </c>
    </row>
    <row r="24" spans="1:28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f>SUM(E24:G24)</f>
        <v>0</v>
      </c>
    </row>
    <row r="25" spans="1:28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85">
        <v>1819153.83</v>
      </c>
      <c r="N25" s="85">
        <v>1820147.68</v>
      </c>
      <c r="O25" s="55">
        <f>SUM(E25:N25)</f>
        <v>16163201.970000001</v>
      </c>
    </row>
    <row r="26" spans="1:28" ht="15.75" thickBot="1" x14ac:dyDescent="0.3">
      <c r="A26" s="20" t="s">
        <v>9</v>
      </c>
      <c r="B26" s="22"/>
      <c r="C26" s="50">
        <f>SUM(C27:C35)</f>
        <v>47260359</v>
      </c>
      <c r="D26" s="67">
        <v>41705013</v>
      </c>
      <c r="E26" s="84">
        <f t="shared" ref="E26:L26" si="2">SUM(E27:E35)</f>
        <v>974379.95</v>
      </c>
      <c r="F26" s="84">
        <f t="shared" si="2"/>
        <v>1582386.2000000002</v>
      </c>
      <c r="G26" s="84">
        <f t="shared" si="2"/>
        <v>11899207.539999999</v>
      </c>
      <c r="H26" s="84">
        <f t="shared" si="2"/>
        <v>3108938.5900000003</v>
      </c>
      <c r="I26" s="84">
        <f t="shared" si="2"/>
        <v>2813398.69</v>
      </c>
      <c r="J26" s="84">
        <f t="shared" si="2"/>
        <v>2290273.9699999997</v>
      </c>
      <c r="K26" s="84">
        <f t="shared" si="2"/>
        <v>897001.57</v>
      </c>
      <c r="L26" s="84">
        <f t="shared" si="2"/>
        <v>4766011.1900000004</v>
      </c>
      <c r="M26" s="84">
        <f>SUM(M27:M35)</f>
        <v>2436458.36</v>
      </c>
      <c r="N26" s="84">
        <f>SUM(N27:N35)</f>
        <v>6345701.2299999995</v>
      </c>
      <c r="O26" s="65">
        <f>SUM(O27:O35)</f>
        <v>37113757.289999999</v>
      </c>
      <c r="Q26" s="11"/>
    </row>
    <row r="27" spans="1:28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38">
        <v>1304015.69</v>
      </c>
      <c r="N27" s="38">
        <v>103253.55</v>
      </c>
      <c r="O27" s="55">
        <f>SUM(E27:N27)</f>
        <v>5937348.3799999999</v>
      </c>
    </row>
    <row r="28" spans="1:28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6">
        <v>11902.02</v>
      </c>
      <c r="N28" s="56">
        <v>1025106.02</v>
      </c>
      <c r="O28" s="55">
        <f t="shared" ref="O28:O35" si="3">SUM(E28:N28)</f>
        <v>2779678.54</v>
      </c>
    </row>
    <row r="29" spans="1:28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6">
        <v>22000</v>
      </c>
      <c r="N29" s="56">
        <v>1188435.0900000001</v>
      </c>
      <c r="O29" s="55">
        <f t="shared" si="3"/>
        <v>1831477.17</v>
      </c>
    </row>
    <row r="30" spans="1:28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6">
        <v>0</v>
      </c>
      <c r="N30" s="56">
        <v>1035530.47</v>
      </c>
      <c r="O30" s="55">
        <f t="shared" si="3"/>
        <v>1313861.3999999999</v>
      </c>
    </row>
    <row r="31" spans="1:28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6">
        <v>94070.82</v>
      </c>
      <c r="N31" s="56">
        <v>1040965.84</v>
      </c>
      <c r="O31" s="55">
        <f t="shared" si="3"/>
        <v>1887717.8199999998</v>
      </c>
    </row>
    <row r="32" spans="1:28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6">
        <v>80215.8</v>
      </c>
      <c r="N32" s="56">
        <v>102703</v>
      </c>
      <c r="O32" s="55">
        <f t="shared" si="3"/>
        <v>1868454.7000000002</v>
      </c>
    </row>
    <row r="33" spans="1:18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6">
        <v>15000</v>
      </c>
      <c r="N33" s="56">
        <v>15000</v>
      </c>
      <c r="O33" s="55">
        <f t="shared" si="3"/>
        <v>920416</v>
      </c>
    </row>
    <row r="34" spans="1:18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6">
        <v>446274.43</v>
      </c>
      <c r="N34" s="56">
        <v>1002494.56</v>
      </c>
      <c r="O34" s="55">
        <f t="shared" si="3"/>
        <v>15317221.949999997</v>
      </c>
    </row>
    <row r="35" spans="1:18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43">
        <v>462979.6</v>
      </c>
      <c r="N35" s="43">
        <v>832212.7</v>
      </c>
      <c r="O35" s="55">
        <f t="shared" si="3"/>
        <v>5257581.3299999991</v>
      </c>
    </row>
    <row r="36" spans="1:18" ht="27" customHeight="1" thickBot="1" x14ac:dyDescent="0.3">
      <c r="A36" s="20" t="s">
        <v>19</v>
      </c>
      <c r="B36" s="22"/>
      <c r="C36" s="50">
        <f t="shared" ref="C36:M36" si="4">SUM(C37:C45)</f>
        <v>19037479</v>
      </c>
      <c r="D36" s="67">
        <v>-8818000</v>
      </c>
      <c r="E36" s="67">
        <f t="shared" si="4"/>
        <v>0</v>
      </c>
      <c r="F36" s="67">
        <f t="shared" si="4"/>
        <v>4380</v>
      </c>
      <c r="G36" s="67">
        <f t="shared" si="4"/>
        <v>264910</v>
      </c>
      <c r="H36" s="67">
        <f t="shared" si="4"/>
        <v>86162</v>
      </c>
      <c r="I36" s="67">
        <f t="shared" si="4"/>
        <v>192567.74</v>
      </c>
      <c r="J36" s="67">
        <f t="shared" si="4"/>
        <v>3007952.17</v>
      </c>
      <c r="K36" s="67">
        <f t="shared" si="4"/>
        <v>190910.47</v>
      </c>
      <c r="L36" s="67">
        <f t="shared" si="4"/>
        <v>219214.47</v>
      </c>
      <c r="M36" s="67">
        <f t="shared" si="4"/>
        <v>87072</v>
      </c>
      <c r="N36" s="67">
        <f>SUM(N37:N45)</f>
        <v>782537.31</v>
      </c>
      <c r="O36" s="65">
        <f>SUM(O37:O45)</f>
        <v>4835706.16</v>
      </c>
      <c r="R36" s="11">
        <f>3007952.17-J36</f>
        <v>0</v>
      </c>
    </row>
    <row r="37" spans="1:18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38">
        <v>9900</v>
      </c>
      <c r="N37" s="38">
        <v>69180</v>
      </c>
      <c r="O37" s="55">
        <f>SUM(E37:N37)</f>
        <v>563224.35</v>
      </c>
    </row>
    <row r="38" spans="1:18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6">
        <v>77172</v>
      </c>
      <c r="N38" s="56">
        <v>0</v>
      </c>
      <c r="O38" s="55">
        <f t="shared" ref="O38:O44" si="5">SUM(E38:M38)</f>
        <v>150361.5</v>
      </c>
    </row>
    <row r="39" spans="1:18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6"/>
      <c r="N39" s="56"/>
      <c r="O39" s="55">
        <f t="shared" si="5"/>
        <v>92475.42</v>
      </c>
    </row>
    <row r="40" spans="1:18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6"/>
      <c r="N40" s="56"/>
      <c r="O40" s="55">
        <f t="shared" si="5"/>
        <v>79725.11</v>
      </c>
    </row>
    <row r="41" spans="1:18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6"/>
      <c r="N41" s="56"/>
      <c r="O41" s="55">
        <f t="shared" si="5"/>
        <v>0</v>
      </c>
    </row>
    <row r="42" spans="1:18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6"/>
      <c r="N42" s="56"/>
      <c r="O42" s="55">
        <f t="shared" si="5"/>
        <v>56120.800000000003</v>
      </c>
      <c r="Q42" s="11"/>
    </row>
    <row r="43" spans="1:18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6"/>
      <c r="N43" s="56"/>
      <c r="O43" s="55">
        <f t="shared" si="5"/>
        <v>2606800</v>
      </c>
      <c r="P43" s="11"/>
    </row>
    <row r="44" spans="1:18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6"/>
      <c r="N44" s="56"/>
      <c r="O44" s="55">
        <f t="shared" si="5"/>
        <v>0</v>
      </c>
    </row>
    <row r="45" spans="1:18" ht="27" customHeight="1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7">
        <v>713357.31</v>
      </c>
      <c r="O45" s="55">
        <f>SUM(E45:N45)</f>
        <v>1286998.98</v>
      </c>
    </row>
    <row r="46" spans="1:18" s="10" customFormat="1" ht="37.5" customHeight="1" thickBot="1" x14ac:dyDescent="0.3">
      <c r="A46" s="20" t="s">
        <v>29</v>
      </c>
      <c r="B46" s="26"/>
      <c r="C46" s="50">
        <f>SUM(C47:C53)</f>
        <v>1408500</v>
      </c>
      <c r="D46" s="67">
        <f>1506500-C46</f>
        <v>98000</v>
      </c>
      <c r="E46" s="67">
        <f>SUM(E47:E53)</f>
        <v>0</v>
      </c>
      <c r="F46" s="67">
        <f t="shared" ref="F46:M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>
        <f t="shared" si="6"/>
        <v>51550.3</v>
      </c>
      <c r="M46" s="67">
        <f t="shared" si="6"/>
        <v>274000</v>
      </c>
      <c r="N46" s="67"/>
      <c r="O46" s="67">
        <f>SUM(O47:O53)</f>
        <v>1383056.97</v>
      </c>
    </row>
    <row r="47" spans="1:18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>
        <v>51550.3</v>
      </c>
      <c r="M47" s="56">
        <v>234000</v>
      </c>
      <c r="N47" s="56">
        <v>74840</v>
      </c>
      <c r="O47" s="55">
        <f>SUM(E47:N47)</f>
        <v>1333056.97</v>
      </c>
    </row>
    <row r="48" spans="1:18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/>
      <c r="O48" s="55">
        <f>SUM(E48:L48)</f>
        <v>0</v>
      </c>
    </row>
    <row r="49" spans="1:18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/>
      <c r="O49" s="55">
        <f>SUM(E49:L49)</f>
        <v>0</v>
      </c>
    </row>
    <row r="50" spans="1:18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/>
      <c r="O50" s="55">
        <f>SUM(E50:L50)</f>
        <v>0</v>
      </c>
    </row>
    <row r="51" spans="1:18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/>
      <c r="O51" s="55">
        <f>SUM(E51:L51)</f>
        <v>0</v>
      </c>
    </row>
    <row r="52" spans="1:18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/>
      <c r="O52" s="55">
        <f>SUM(E52:L52)</f>
        <v>0</v>
      </c>
    </row>
    <row r="53" spans="1:18" ht="30.75" thickBot="1" x14ac:dyDescent="0.3">
      <c r="A53" s="21" t="s">
        <v>36</v>
      </c>
      <c r="B53" s="22"/>
      <c r="C53" s="66"/>
      <c r="D53" s="7"/>
      <c r="E53" s="7">
        <v>0</v>
      </c>
      <c r="F53" s="87">
        <f t="shared" ref="F53" si="7">SUM(F54:F60)</f>
        <v>0</v>
      </c>
      <c r="G53" s="87">
        <v>0</v>
      </c>
      <c r="H53" s="87">
        <v>0</v>
      </c>
      <c r="I53" s="87">
        <v>0</v>
      </c>
      <c r="J53" s="87">
        <f t="shared" ref="J53" si="8">SUM(J54:J60)</f>
        <v>0</v>
      </c>
      <c r="K53" s="87">
        <v>0</v>
      </c>
      <c r="L53" s="87">
        <v>0</v>
      </c>
      <c r="M53" s="87">
        <v>40000</v>
      </c>
      <c r="N53" s="7">
        <v>10000</v>
      </c>
      <c r="O53" s="55">
        <f>SUM(E53:N53)</f>
        <v>50000</v>
      </c>
    </row>
    <row r="54" spans="1:18" ht="15.75" thickBot="1" x14ac:dyDescent="0.3">
      <c r="A54" s="20" t="s">
        <v>37</v>
      </c>
      <c r="B54" s="22"/>
      <c r="C54" s="52"/>
      <c r="D54" s="67"/>
      <c r="E54" s="67">
        <f t="shared" ref="E54:F54" si="9">SUM(E55:E61)</f>
        <v>0</v>
      </c>
      <c r="F54" s="67">
        <f t="shared" si="9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/>
      <c r="O54" s="67">
        <f t="shared" ref="O54" si="10">SUM(O55:O61)</f>
        <v>521062.04</v>
      </c>
    </row>
    <row r="55" spans="1:18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6"/>
      <c r="N55" s="56"/>
      <c r="O55" s="55">
        <f>SUM(E55:L55)</f>
        <v>0</v>
      </c>
    </row>
    <row r="56" spans="1:18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6"/>
      <c r="N56" s="56"/>
      <c r="O56" s="55">
        <f>SUM(E56:L56)</f>
        <v>0</v>
      </c>
    </row>
    <row r="57" spans="1:18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6"/>
      <c r="N57" s="56"/>
      <c r="O57" s="55">
        <f>SUM(E57:L57)</f>
        <v>0</v>
      </c>
    </row>
    <row r="58" spans="1:18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6"/>
      <c r="N58" s="56"/>
      <c r="O58" s="55">
        <f>SUM(E58:L58)</f>
        <v>0</v>
      </c>
    </row>
    <row r="59" spans="1:18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6"/>
      <c r="N59" s="56"/>
      <c r="O59" s="55">
        <f>SUM(E59:L59)</f>
        <v>0</v>
      </c>
    </row>
    <row r="60" spans="1:18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56">
        <v>0</v>
      </c>
      <c r="M60" s="56">
        <v>0</v>
      </c>
      <c r="N60" s="56"/>
      <c r="O60" s="55">
        <f>SUM(E60:N60)</f>
        <v>0</v>
      </c>
    </row>
    <row r="61" spans="1:18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1">SUM(F62:F70)</f>
        <v>0</v>
      </c>
      <c r="G61" s="87"/>
      <c r="H61" s="87">
        <f t="shared" si="11"/>
        <v>0</v>
      </c>
      <c r="I61" s="87">
        <f t="shared" si="11"/>
        <v>0</v>
      </c>
      <c r="J61" s="87">
        <f t="shared" ref="J61" si="12">SUM(J62:J70)</f>
        <v>521062.04</v>
      </c>
      <c r="K61" s="7">
        <v>0</v>
      </c>
      <c r="L61" s="7"/>
      <c r="M61" s="7"/>
      <c r="N61" s="7"/>
      <c r="O61" s="55">
        <f>SUM(E61:L61)</f>
        <v>521062.04</v>
      </c>
    </row>
    <row r="62" spans="1:18" ht="30.75" thickBot="1" x14ac:dyDescent="0.3">
      <c r="A62" s="20" t="s">
        <v>45</v>
      </c>
      <c r="B62" s="22"/>
      <c r="C62" s="52">
        <f>SUM(C63:C71)</f>
        <v>1468234</v>
      </c>
      <c r="D62" s="87">
        <f>1688234-C62</f>
        <v>220000</v>
      </c>
      <c r="E62" s="67">
        <f t="shared" ref="E62:O62" si="13">SUM(E63:E71)</f>
        <v>0</v>
      </c>
      <c r="F62" s="67">
        <f t="shared" si="13"/>
        <v>0</v>
      </c>
      <c r="G62" s="67">
        <f t="shared" si="13"/>
        <v>176858.05</v>
      </c>
      <c r="H62" s="67">
        <f t="shared" si="13"/>
        <v>0</v>
      </c>
      <c r="I62" s="67">
        <f t="shared" si="13"/>
        <v>0</v>
      </c>
      <c r="J62" s="67">
        <f t="shared" ref="J62:L62" si="14">SUM(J63:J71)</f>
        <v>260531.02</v>
      </c>
      <c r="K62" s="67">
        <f t="shared" si="14"/>
        <v>98530</v>
      </c>
      <c r="L62" s="67">
        <f t="shared" si="14"/>
        <v>73750</v>
      </c>
      <c r="M62" s="67">
        <f>SUM(M63:M71)</f>
        <v>424162</v>
      </c>
      <c r="N62" s="67">
        <f>SUM(N63:N71)</f>
        <v>46266.62</v>
      </c>
      <c r="O62" s="67">
        <f t="shared" si="13"/>
        <v>1080097.69</v>
      </c>
      <c r="R62" s="11"/>
    </row>
    <row r="63" spans="1:18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7"/>
      <c r="O63" s="55">
        <f>SUM(E63:N63)</f>
        <v>334281.02</v>
      </c>
    </row>
    <row r="64" spans="1:18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6">
        <v>424162</v>
      </c>
      <c r="N64" s="56">
        <v>46266.62</v>
      </c>
      <c r="O64" s="55">
        <f>SUM(E64:N64)</f>
        <v>647286.67000000004</v>
      </c>
    </row>
    <row r="65" spans="1:18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6"/>
      <c r="N65" s="56"/>
      <c r="O65" s="55">
        <f t="shared" ref="O65:O71" si="15">SUM(E65:L65)</f>
        <v>0</v>
      </c>
    </row>
    <row r="66" spans="1:18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6"/>
      <c r="N66" s="56"/>
      <c r="O66" s="55">
        <f t="shared" si="15"/>
        <v>0</v>
      </c>
    </row>
    <row r="67" spans="1:18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6"/>
      <c r="N67" s="56"/>
      <c r="O67" s="55">
        <f t="shared" si="15"/>
        <v>98530</v>
      </c>
    </row>
    <row r="68" spans="1:18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6"/>
      <c r="N68" s="56"/>
      <c r="O68" s="55">
        <f t="shared" si="15"/>
        <v>0</v>
      </c>
    </row>
    <row r="69" spans="1:18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6"/>
      <c r="N69" s="56"/>
      <c r="O69" s="55">
        <f t="shared" si="15"/>
        <v>0</v>
      </c>
    </row>
    <row r="70" spans="1:18" ht="20.25" customHeight="1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6"/>
      <c r="N70" s="56"/>
      <c r="O70" s="55">
        <f t="shared" si="15"/>
        <v>0</v>
      </c>
    </row>
    <row r="71" spans="1:18" ht="44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7"/>
      <c r="O71" s="55">
        <f t="shared" si="15"/>
        <v>0</v>
      </c>
    </row>
    <row r="72" spans="1:18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6">SUM(E73:E76)</f>
        <v>0</v>
      </c>
      <c r="F72" s="67">
        <f t="shared" ref="F72:O72" si="17">SUM(F73:F76)</f>
        <v>0</v>
      </c>
      <c r="G72" s="67">
        <f t="shared" si="17"/>
        <v>0</v>
      </c>
      <c r="H72" s="67">
        <f t="shared" ref="H72:I72" si="18">SUM(H73:H76)</f>
        <v>0</v>
      </c>
      <c r="I72" s="67">
        <f t="shared" si="18"/>
        <v>0</v>
      </c>
      <c r="J72" s="67">
        <f t="shared" ref="J72:K72" si="19">SUM(J73:J76)</f>
        <v>0</v>
      </c>
      <c r="K72" s="67">
        <f t="shared" si="19"/>
        <v>0</v>
      </c>
      <c r="L72" s="67">
        <f t="shared" ref="L72:M72" si="20">SUM(L73:L76)</f>
        <v>0</v>
      </c>
      <c r="M72" s="67">
        <f t="shared" si="20"/>
        <v>0</v>
      </c>
      <c r="N72" s="67"/>
      <c r="O72" s="67">
        <f t="shared" si="17"/>
        <v>0</v>
      </c>
    </row>
    <row r="73" spans="1:18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/>
      <c r="O73" s="55">
        <f>SUM(E73:G73)</f>
        <v>0</v>
      </c>
    </row>
    <row r="74" spans="1:18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/>
      <c r="O74" s="55">
        <f>SUM(E74:G74)</f>
        <v>0</v>
      </c>
    </row>
    <row r="75" spans="1:18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/>
      <c r="O75" s="55">
        <f>SUM(E75:G75)</f>
        <v>0</v>
      </c>
      <c r="Q75" s="11"/>
    </row>
    <row r="76" spans="1:18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/>
      <c r="O76" s="55">
        <f>SUM(E76:G76)</f>
        <v>0</v>
      </c>
      <c r="R76" t="s">
        <v>96</v>
      </c>
    </row>
    <row r="77" spans="1:18" ht="45.75" customHeight="1" thickBot="1" x14ac:dyDescent="0.3">
      <c r="A77" s="20" t="s">
        <v>60</v>
      </c>
      <c r="B77" s="22"/>
      <c r="C77" s="52"/>
      <c r="D77" s="67"/>
      <c r="E77" s="67">
        <f t="shared" ref="E77:O77" si="21">SUM(E78:E79)</f>
        <v>0</v>
      </c>
      <c r="F77" s="67">
        <f t="shared" si="21"/>
        <v>0</v>
      </c>
      <c r="G77" s="67">
        <f t="shared" si="21"/>
        <v>0</v>
      </c>
      <c r="H77" s="67">
        <f t="shared" ref="H77:I77" si="22">SUM(H78:H79)</f>
        <v>0</v>
      </c>
      <c r="I77" s="67">
        <f t="shared" si="22"/>
        <v>0</v>
      </c>
      <c r="J77" s="67">
        <f t="shared" ref="J77:K77" si="23">SUM(J78:J79)</f>
        <v>0</v>
      </c>
      <c r="K77" s="67">
        <f t="shared" si="23"/>
        <v>0</v>
      </c>
      <c r="L77" s="67">
        <f t="shared" ref="L77:M77" si="24">SUM(L78:L79)</f>
        <v>0</v>
      </c>
      <c r="M77" s="67">
        <f t="shared" si="24"/>
        <v>0</v>
      </c>
      <c r="N77" s="67"/>
      <c r="O77" s="67">
        <f t="shared" si="21"/>
        <v>0</v>
      </c>
    </row>
    <row r="78" spans="1:18" ht="45.75" customHeight="1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/>
      <c r="O78" s="55">
        <f>SUM(E78:G78)</f>
        <v>0</v>
      </c>
    </row>
    <row r="79" spans="1:18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55">
        <f>SUM(E79:G79)</f>
        <v>0</v>
      </c>
    </row>
    <row r="80" spans="1:18" ht="15.75" thickBot="1" x14ac:dyDescent="0.3">
      <c r="A80" s="20" t="s">
        <v>63</v>
      </c>
      <c r="B80" s="22"/>
      <c r="C80" s="52"/>
      <c r="D80" s="67"/>
      <c r="E80" s="67">
        <f t="shared" ref="E80:O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>
        <f t="shared" ref="L80:M80" si="28">SUM(L81:L83)</f>
        <v>0</v>
      </c>
      <c r="M80" s="67">
        <f t="shared" si="28"/>
        <v>0</v>
      </c>
      <c r="N80" s="67"/>
      <c r="O80" s="67">
        <f t="shared" si="25"/>
        <v>0</v>
      </c>
    </row>
    <row r="81" spans="1:18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/>
      <c r="O81" s="55">
        <f>SUM(E81:G81)</f>
        <v>0</v>
      </c>
    </row>
    <row r="82" spans="1:18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/>
      <c r="O82" s="55">
        <f>SUM(E82:G82)</f>
        <v>0</v>
      </c>
      <c r="Q82" s="11"/>
      <c r="R82" s="11"/>
    </row>
    <row r="83" spans="1:18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55">
        <f>SUM(E83:G83)</f>
        <v>0</v>
      </c>
    </row>
    <row r="84" spans="1:18" ht="15.75" thickBot="1" x14ac:dyDescent="0.3">
      <c r="A84" s="27" t="s">
        <v>67</v>
      </c>
      <c r="B84" s="28"/>
      <c r="C84" s="52">
        <f>+C19</f>
        <v>253461144</v>
      </c>
      <c r="D84" s="52">
        <f>+D19</f>
        <v>48205013</v>
      </c>
      <c r="E84" s="69">
        <f t="shared" ref="E84:M84" si="29">+E20+E26+E36+E46+E62</f>
        <v>12475179.949999999</v>
      </c>
      <c r="F84" s="69">
        <f t="shared" si="29"/>
        <v>13279621.379999999</v>
      </c>
      <c r="G84" s="69">
        <f t="shared" si="29"/>
        <v>24241985.440000001</v>
      </c>
      <c r="H84" s="69">
        <f t="shared" si="29"/>
        <v>23932462.16</v>
      </c>
      <c r="I84" s="69">
        <f t="shared" si="29"/>
        <v>15165887.059999999</v>
      </c>
      <c r="J84" s="69">
        <f t="shared" si="29"/>
        <v>17879017.040000003</v>
      </c>
      <c r="K84" s="69">
        <f t="shared" si="29"/>
        <v>15090097.000000002</v>
      </c>
      <c r="L84" s="69">
        <f t="shared" si="29"/>
        <v>19037560.75</v>
      </c>
      <c r="M84" s="69">
        <f t="shared" si="29"/>
        <v>17384956.25</v>
      </c>
      <c r="N84" s="69"/>
      <c r="O84" s="69">
        <f>+O20+O26+O36+O46+O62</f>
        <v>190709199.72999999</v>
      </c>
    </row>
    <row r="85" spans="1:18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7"/>
      <c r="N85" s="7"/>
      <c r="O85" s="8"/>
    </row>
    <row r="86" spans="1:18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0</v>
      </c>
      <c r="M86" s="71">
        <v>0</v>
      </c>
      <c r="N86" s="71"/>
      <c r="O86" s="83">
        <v>0</v>
      </c>
    </row>
    <row r="87" spans="1:18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/>
      <c r="O87" s="55">
        <f t="shared" ref="O87:O92" si="30">SUM(E87:F87)</f>
        <v>0</v>
      </c>
    </row>
    <row r="88" spans="1:18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9"/>
      <c r="O88" s="55">
        <f t="shared" si="30"/>
        <v>0</v>
      </c>
    </row>
    <row r="89" spans="1:18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/>
      <c r="O89" s="55">
        <f t="shared" si="30"/>
        <v>0</v>
      </c>
    </row>
    <row r="90" spans="1:18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8"/>
      <c r="O90" s="55">
        <f t="shared" si="30"/>
        <v>0</v>
      </c>
    </row>
    <row r="91" spans="1:18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/>
      <c r="O91" s="55">
        <f t="shared" si="30"/>
        <v>0</v>
      </c>
    </row>
    <row r="92" spans="1:18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/>
      <c r="O92" s="55">
        <f t="shared" si="30"/>
        <v>0</v>
      </c>
    </row>
    <row r="93" spans="1:18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11"/>
      <c r="N93" s="11"/>
      <c r="O93" s="86"/>
    </row>
    <row r="94" spans="1:18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2">
        <f>SUM(E94:F94)</f>
        <v>0</v>
      </c>
    </row>
    <row r="95" spans="1:18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/>
      <c r="N95" s="71"/>
      <c r="O95" s="71">
        <v>0</v>
      </c>
    </row>
    <row r="96" spans="1:18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>
        <v>0</v>
      </c>
      <c r="M96" s="80">
        <v>0</v>
      </c>
      <c r="N96" s="80"/>
      <c r="O96" s="80">
        <v>0</v>
      </c>
    </row>
    <row r="97" spans="1:17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/>
      <c r="N97" s="79"/>
      <c r="O97" s="79">
        <v>0</v>
      </c>
    </row>
    <row r="98" spans="1:17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47"/>
    </row>
    <row r="99" spans="1:17" ht="21" customHeight="1" thickBot="1" x14ac:dyDescent="0.3">
      <c r="A99" s="45" t="s">
        <v>78</v>
      </c>
      <c r="B99" s="32"/>
      <c r="C99" s="81">
        <f>+C84+C97</f>
        <v>253461144</v>
      </c>
      <c r="D99" s="81">
        <f>+D84+D97</f>
        <v>48205013</v>
      </c>
      <c r="E99" s="81">
        <f t="shared" ref="E99:O99" si="31">+E84+E97</f>
        <v>12475179.949999999</v>
      </c>
      <c r="F99" s="81">
        <f t="shared" si="31"/>
        <v>13279621.379999999</v>
      </c>
      <c r="G99" s="81">
        <f t="shared" si="31"/>
        <v>24241985.440000001</v>
      </c>
      <c r="H99" s="81">
        <f t="shared" si="31"/>
        <v>23932462.16</v>
      </c>
      <c r="I99" s="81">
        <f t="shared" si="31"/>
        <v>15165887.059999999</v>
      </c>
      <c r="J99" s="81">
        <f t="shared" si="31"/>
        <v>17879017.040000003</v>
      </c>
      <c r="K99" s="81">
        <f t="shared" si="31"/>
        <v>15090097.000000002</v>
      </c>
      <c r="L99" s="81">
        <f t="shared" si="31"/>
        <v>19037560.75</v>
      </c>
      <c r="M99" s="81">
        <f t="shared" si="31"/>
        <v>17384956.25</v>
      </c>
      <c r="N99" s="81"/>
      <c r="O99" s="81">
        <f t="shared" si="31"/>
        <v>190709199.72999999</v>
      </c>
      <c r="Q99" s="11"/>
    </row>
    <row r="100" spans="1:17" ht="15.75" thickTop="1" x14ac:dyDescent="0.25">
      <c r="A100" s="10" t="s">
        <v>85</v>
      </c>
      <c r="O100" s="11"/>
    </row>
    <row r="101" spans="1:17" x14ac:dyDescent="0.25">
      <c r="A101" s="2" t="s">
        <v>86</v>
      </c>
    </row>
    <row r="102" spans="1:17" x14ac:dyDescent="0.25">
      <c r="A102" s="2" t="s">
        <v>87</v>
      </c>
    </row>
    <row r="103" spans="1:17" x14ac:dyDescent="0.25">
      <c r="A103" s="2" t="s">
        <v>88</v>
      </c>
    </row>
    <row r="104" spans="1:17" x14ac:dyDescent="0.25">
      <c r="A104" s="2" t="s">
        <v>89</v>
      </c>
    </row>
    <row r="105" spans="1:17" x14ac:dyDescent="0.25">
      <c r="A105" s="2" t="s">
        <v>90</v>
      </c>
    </row>
    <row r="106" spans="1:17" x14ac:dyDescent="0.25">
      <c r="A106" s="2" t="s">
        <v>94</v>
      </c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O16"/>
    <mergeCell ref="A12:P12"/>
    <mergeCell ref="A11:P11"/>
    <mergeCell ref="A13:P13"/>
    <mergeCell ref="A14:P14"/>
    <mergeCell ref="A15:P15"/>
  </mergeCells>
  <printOptions horizontalCentered="1"/>
  <pageMargins left="0" right="0" top="0.19685039370078741" bottom="0.19685039370078741" header="0.31496062992125984" footer="0.31496062992125984"/>
  <pageSetup paperSize="5" scale="50" fitToHeight="0" orientation="landscape" r:id="rId1"/>
  <headerFooter>
    <oddFooter>Página &amp;P</oddFooter>
  </headerFooter>
  <rowBreaks count="2" manualBreakCount="2">
    <brk id="46" max="15" man="1"/>
    <brk id="70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2023-11-07T18:32:24Z</cp:lastPrinted>
  <dcterms:created xsi:type="dcterms:W3CDTF">2018-04-17T18:57:16Z</dcterms:created>
  <dcterms:modified xsi:type="dcterms:W3CDTF">2023-11-08T14:46:22Z</dcterms:modified>
  <cp:category/>
  <cp:contentStatus/>
</cp:coreProperties>
</file>