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5/Marzo/"/>
    </mc:Choice>
  </mc:AlternateContent>
  <xr:revisionPtr revIDLastSave="0" documentId="8_{BBED9711-B335-4232-9D08-F31A19C212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'!$A$1:$I$120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3" l="1"/>
  <c r="H62" i="3"/>
  <c r="H63" i="3"/>
  <c r="H53" i="3"/>
  <c r="H52" i="3"/>
  <c r="H51" i="3"/>
  <c r="H50" i="3"/>
  <c r="H49" i="3"/>
  <c r="H48" i="3"/>
  <c r="H47" i="3"/>
  <c r="H45" i="3"/>
  <c r="H44" i="3"/>
  <c r="H43" i="3"/>
  <c r="H42" i="3"/>
  <c r="H41" i="3"/>
  <c r="H40" i="3"/>
  <c r="H39" i="3"/>
  <c r="H38" i="3"/>
  <c r="H37" i="3"/>
  <c r="H35" i="3"/>
  <c r="H34" i="3"/>
  <c r="H33" i="3"/>
  <c r="H32" i="3"/>
  <c r="H31" i="3"/>
  <c r="H30" i="3"/>
  <c r="H29" i="3"/>
  <c r="H28" i="3"/>
  <c r="H27" i="3"/>
  <c r="H25" i="3"/>
  <c r="H24" i="3"/>
  <c r="H23" i="3"/>
  <c r="H22" i="3"/>
  <c r="H21" i="3"/>
  <c r="G77" i="3"/>
  <c r="G80" i="3"/>
  <c r="G72" i="3"/>
  <c r="G62" i="3"/>
  <c r="G54" i="3"/>
  <c r="G46" i="3"/>
  <c r="G36" i="3"/>
  <c r="G26" i="3"/>
  <c r="G20" i="3"/>
  <c r="H84" i="3"/>
  <c r="F54" i="3"/>
  <c r="E54" i="3"/>
  <c r="D54" i="3"/>
  <c r="C54" i="3"/>
  <c r="F77" i="3"/>
  <c r="F72" i="3"/>
  <c r="F80" i="3"/>
  <c r="F62" i="3"/>
  <c r="F46" i="3"/>
  <c r="F36" i="3"/>
  <c r="F85" i="3" s="1"/>
  <c r="F26" i="3"/>
  <c r="F20" i="3"/>
  <c r="H71" i="3"/>
  <c r="H70" i="3"/>
  <c r="H69" i="3"/>
  <c r="H68" i="3"/>
  <c r="H67" i="3"/>
  <c r="H66" i="3"/>
  <c r="H65" i="3"/>
  <c r="H64" i="3"/>
  <c r="H61" i="3"/>
  <c r="H60" i="3"/>
  <c r="H59" i="3"/>
  <c r="H58" i="3"/>
  <c r="H57" i="3"/>
  <c r="H56" i="3"/>
  <c r="H55" i="3"/>
  <c r="H54" i="3"/>
  <c r="H83" i="3"/>
  <c r="H82" i="3"/>
  <c r="H81" i="3"/>
  <c r="H79" i="3"/>
  <c r="H78" i="3"/>
  <c r="H76" i="3"/>
  <c r="H75" i="3"/>
  <c r="H74" i="3"/>
  <c r="H73" i="3"/>
  <c r="D80" i="3"/>
  <c r="D77" i="3"/>
  <c r="D72" i="3"/>
  <c r="D62" i="3"/>
  <c r="D46" i="3"/>
  <c r="D36" i="3"/>
  <c r="D26" i="3"/>
  <c r="D20" i="3"/>
  <c r="G85" i="3" l="1"/>
  <c r="G19" i="3"/>
  <c r="F100" i="3"/>
  <c r="F19" i="3"/>
  <c r="H46" i="3"/>
  <c r="D19" i="3"/>
  <c r="D85" i="3" s="1"/>
  <c r="E62" i="3"/>
  <c r="E46" i="3"/>
  <c r="C80" i="3"/>
  <c r="C77" i="3"/>
  <c r="C72" i="3"/>
  <c r="C46" i="3"/>
  <c r="H36" i="3" l="1"/>
  <c r="H26" i="3"/>
  <c r="H93" i="3" l="1"/>
  <c r="H92" i="3"/>
  <c r="H91" i="3"/>
  <c r="H90" i="3"/>
  <c r="H89" i="3"/>
  <c r="H88" i="3"/>
  <c r="H72" i="3" l="1"/>
  <c r="C62" i="3" l="1"/>
  <c r="C36" i="3"/>
  <c r="C26" i="3"/>
  <c r="C20" i="3"/>
  <c r="C19" i="3" l="1"/>
  <c r="C85" i="3" s="1"/>
  <c r="C100" i="3" s="1"/>
  <c r="D100" i="3"/>
  <c r="E80" i="3"/>
  <c r="E36" i="3"/>
  <c r="E26" i="3"/>
  <c r="E20" i="3"/>
  <c r="E72" i="3"/>
  <c r="E77" i="3"/>
  <c r="H77" i="3" s="1"/>
  <c r="E19" i="3" l="1"/>
  <c r="E85" i="3" l="1"/>
  <c r="E100" i="3" s="1"/>
  <c r="H20" i="3"/>
  <c r="H85" i="3" l="1"/>
  <c r="H100" i="3" s="1"/>
  <c r="H19" i="3"/>
</calcChain>
</file>

<file path=xl/sharedStrings.xml><?xml version="1.0" encoding="utf-8"?>
<sst xmlns="http://schemas.openxmlformats.org/spreadsheetml/2006/main" count="101" uniqueCount="101">
  <si>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</si>
  <si>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</si>
  <si>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</si>
  <si>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</si>
  <si>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</si>
  <si>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</si>
  <si>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</si>
  <si>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</si>
  <si>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</si>
  <si>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</si>
  <si>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</si>
  <si>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</si>
  <si>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</si>
  <si>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</si>
  <si>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</si>
  <si>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</si>
  <si>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</si>
  <si>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</si>
  <si>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</si>
  <si>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</si>
  <si>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</si>
  <si>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</si>
  <si>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</si>
  <si>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</si>
  <si>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</si>
  <si>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</si>
  <si>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</si>
  <si>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</si>
  <si>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</si>
  <si>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</si>
  <si>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</si>
  <si>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</si>
  <si>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</si>
  <si>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</si>
  <si>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</si>
  <si>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</si>
  <si>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</si>
  <si>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</si>
  <si>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</si>
  <si>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</si>
  <si>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</si>
  <si>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</si>
  <si>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</si>
  <si>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</si>
  <si>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</si>
  <si>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</si>
  <si>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</si>
  <si>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</si>
  <si>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</si>
  <si>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</si>
  <si>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</si>
  <si>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</si>
  <si>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</si>
  <si>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</si>
  <si>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</si>
  <si>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</si>
  <si>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</si>
  <si>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</si>
  <si>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</si>
  <si>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</si>
  <si>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</si>
  <si>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</si>
  <si>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</si>
  <si>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</si>
  <si>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</si>
  <si>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</si>
  <si>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</si>
  <si>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</si>
  <si>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</si>
  <si>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</si>
  <si>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</si>
  <si>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</si>
  <si>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</si>
  <si>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</si>
  <si>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</si>
  <si>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</si>
  <si>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</si>
  <si>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</si>
  <si>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</si>
  <si>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</si>
  <si>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</si>
  <si>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</si>
  <si>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</si>
  <si>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</si>
  <si>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</si>
  <si>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</si>
  <si>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</si>
  <si>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</si>
  <si>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</si>
  <si>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</si>
  <si>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</si>
  <si>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</si>
  <si>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</si>
  <si>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</si>
  <si>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</si>
  <si>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</si>
  <si>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</si>
  <si>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2025</t>
  </si>
  <si>
    <t xml:space="preserve">2.9.5- GASTOS DE INTERESES , RECARGOS MULTAS Y SANCIONES DE IMPUESTOS  Y CONTRIBUCIONES SOCIALES 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</si>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</sst>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373381</xdr:colOff>
      <xdr:row>0</xdr:row>
      <xdr:rowOff>28575</xdr:rowOff>
    </xdr:from>
    <xdr:to>
      <xdr:col>6</xdr:col>
      <xdr:colOff>693420</xdr:colOff>
      <xdr:row>9</xdr:row>
      <xdr:rowOff>111125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73381" y="28575"/>
          <a:ext cx="8313419" cy="17284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1150818</xdr:colOff>
      <xdr:row>108</xdr:row>
      <xdr:rowOff>166650</xdr:rowOff>
    </xdr:from>
    <xdr:to>
      <xdr:col>5</xdr:col>
      <xdr:colOff>903819</xdr:colOff>
      <xdr:row>119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818" y="28548676"/>
          <a:ext cx="6581313" cy="2505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118"/>
  <sheetViews>
    <sheetView showGridLines="0" tabSelected="1" zoomScaleNormal="100" zoomScaleSheetLayoutView="77" workbookViewId="0">
      <selection activeCell="H18" sqref="H18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8" width="17" customWidth="1"/>
    <col min="9" max="9" width="13.140625" bestFit="1" customWidth="1"/>
    <col min="10" max="10" width="96.7109375" bestFit="1" customWidth="1"/>
    <col min="11" max="11" width="10.85546875" bestFit="1" customWidth="1"/>
    <col min="12" max="19" width="6" bestFit="1" customWidth="1"/>
    <col min="20" max="21" width="7" bestFit="1" customWidth="1"/>
  </cols>
  <sheetData>
    <row r="2" spans="1:10" x14ac:dyDescent="0.25">
      <c r="A2" t="s">
        <v>79</v>
      </c>
    </row>
    <row r="11" spans="1:10" ht="18.75" x14ac:dyDescent="0.3">
      <c r="A11" s="84" t="s">
        <v>0</v>
      </c>
      <c r="B11" s="84"/>
      <c r="C11" s="84"/>
      <c r="D11" s="84"/>
      <c r="E11" s="84"/>
      <c r="F11" s="84"/>
      <c r="G11" s="84"/>
      <c r="H11" s="84"/>
      <c r="I11" s="84"/>
      <c r="J11" s="1"/>
    </row>
    <row r="12" spans="1:10" ht="18.75" customHeight="1" x14ac:dyDescent="0.25">
      <c r="A12" s="84" t="s">
        <v>80</v>
      </c>
      <c r="B12" s="84"/>
      <c r="C12" s="84"/>
      <c r="D12" s="84"/>
      <c r="E12" s="84"/>
      <c r="F12" s="84"/>
      <c r="G12" s="84"/>
      <c r="H12" s="84"/>
      <c r="I12" s="84"/>
      <c r="J12" s="2"/>
    </row>
    <row r="13" spans="1:10" ht="18.75" x14ac:dyDescent="0.25">
      <c r="A13" s="84" t="s">
        <v>97</v>
      </c>
      <c r="B13" s="84"/>
      <c r="C13" s="84"/>
      <c r="D13" s="84"/>
      <c r="E13" s="84"/>
      <c r="F13" s="84"/>
      <c r="G13" s="84"/>
      <c r="H13" s="84"/>
      <c r="I13" s="84"/>
      <c r="J13" s="2"/>
    </row>
    <row r="14" spans="1:10" ht="15.75" customHeight="1" x14ac:dyDescent="0.25">
      <c r="A14" s="85" t="s">
        <v>81</v>
      </c>
      <c r="B14" s="85"/>
      <c r="C14" s="85"/>
      <c r="D14" s="85"/>
      <c r="E14" s="85"/>
      <c r="F14" s="85"/>
      <c r="G14" s="85"/>
      <c r="H14" s="85"/>
      <c r="I14" s="85"/>
      <c r="J14" s="2"/>
    </row>
    <row r="15" spans="1:10" ht="15.75" thickBot="1" x14ac:dyDescent="0.3">
      <c r="A15" s="86" t="s">
        <v>1</v>
      </c>
      <c r="B15" s="86"/>
      <c r="C15" s="86"/>
      <c r="D15" s="86"/>
      <c r="E15" s="86"/>
      <c r="F15" s="86"/>
      <c r="G15" s="86"/>
      <c r="H15" s="86"/>
      <c r="I15" s="86"/>
      <c r="J15" s="2"/>
    </row>
    <row r="16" spans="1:10" ht="15" customHeight="1" thickBot="1" x14ac:dyDescent="0.3">
      <c r="A16" s="13"/>
      <c r="B16" s="13"/>
      <c r="C16" s="13"/>
      <c r="D16" s="13"/>
      <c r="E16" s="81" t="s">
        <v>95</v>
      </c>
      <c r="F16" s="82"/>
      <c r="G16" s="82"/>
      <c r="H16" s="83"/>
      <c r="J16" s="2"/>
    </row>
    <row r="17" spans="1:21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99</v>
      </c>
      <c r="G17" s="47" t="s">
        <v>100</v>
      </c>
      <c r="H17" s="47" t="s">
        <v>84</v>
      </c>
      <c r="T17" s="5"/>
      <c r="U17" s="5"/>
    </row>
    <row r="18" spans="1:21" ht="16.5" thickBot="1" x14ac:dyDescent="0.3">
      <c r="A18" s="16"/>
      <c r="B18" s="17"/>
      <c r="C18" s="57"/>
      <c r="D18" s="57"/>
      <c r="E18" s="52"/>
      <c r="F18" s="52"/>
      <c r="G18" s="52"/>
      <c r="H18" s="52"/>
      <c r="J18" s="5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.75" thickBot="1" x14ac:dyDescent="0.3">
      <c r="A19" s="18" t="s">
        <v>3</v>
      </c>
      <c r="B19" s="41"/>
      <c r="C19" s="58">
        <f>+C20+C26+C36+C46+C62+C72</f>
        <v>446262545</v>
      </c>
      <c r="D19" s="58">
        <f>+D20+D26+D36+D46+D62+D72</f>
        <v>24480034</v>
      </c>
      <c r="E19" s="59">
        <f t="shared" ref="E19:G19" si="0">+E20+E26+E36+E46+E62+E72</f>
        <v>16479663.539999999</v>
      </c>
      <c r="F19" s="59">
        <f t="shared" si="0"/>
        <v>17511957.369999997</v>
      </c>
      <c r="G19" s="59">
        <f t="shared" si="0"/>
        <v>20454658.190000001</v>
      </c>
      <c r="H19" s="59">
        <f>+H20+H26+H36+H46+H62+H72+H80</f>
        <v>54446502.349999994</v>
      </c>
      <c r="I19" s="5"/>
      <c r="J19" s="5"/>
      <c r="L19" s="4"/>
    </row>
    <row r="20" spans="1:21" ht="27" customHeight="1" thickBot="1" x14ac:dyDescent="0.3">
      <c r="A20" s="19" t="s">
        <v>91</v>
      </c>
      <c r="B20" s="32"/>
      <c r="C20" s="49">
        <f>+C21+C22+C23+C24+C25</f>
        <v>254363685</v>
      </c>
      <c r="D20" s="49">
        <f>+D21+D22+D23+D24+D25</f>
        <v>0</v>
      </c>
      <c r="E20" s="61">
        <f t="shared" ref="E20:H20" si="1">SUM(E21:E25)</f>
        <v>14869210.68</v>
      </c>
      <c r="F20" s="61">
        <f t="shared" si="1"/>
        <v>14672445.309999999</v>
      </c>
      <c r="G20" s="61">
        <f t="shared" si="1"/>
        <v>14516066.98</v>
      </c>
      <c r="H20" s="61">
        <f t="shared" si="1"/>
        <v>44057722.969999999</v>
      </c>
      <c r="J20" s="11"/>
      <c r="L20" s="4"/>
    </row>
    <row r="21" spans="1:21" x14ac:dyDescent="0.25">
      <c r="A21" s="20" t="s">
        <v>4</v>
      </c>
      <c r="B21" s="32"/>
      <c r="C21" s="50">
        <v>175482000</v>
      </c>
      <c r="D21" s="50"/>
      <c r="E21" s="60">
        <v>12764036.689999999</v>
      </c>
      <c r="F21" s="60">
        <v>12599553.449999999</v>
      </c>
      <c r="G21" s="60">
        <v>12465521</v>
      </c>
      <c r="H21" s="53">
        <f>SUM(E21:G21)</f>
        <v>37829111.140000001</v>
      </c>
    </row>
    <row r="22" spans="1:21" x14ac:dyDescent="0.25">
      <c r="A22" s="20" t="s">
        <v>5</v>
      </c>
      <c r="C22" s="48">
        <v>34538000</v>
      </c>
      <c r="D22" s="48"/>
      <c r="E22" s="54">
        <v>189500</v>
      </c>
      <c r="F22" s="54">
        <v>190000</v>
      </c>
      <c r="G22" s="54">
        <v>190000</v>
      </c>
      <c r="H22" s="53">
        <f t="shared" ref="H22:H25" si="2">SUM(E22:G22)</f>
        <v>569500</v>
      </c>
    </row>
    <row r="23" spans="1:21" ht="18.75" customHeight="1" x14ac:dyDescent="0.25">
      <c r="A23" s="22" t="s">
        <v>6</v>
      </c>
      <c r="C23" s="48"/>
      <c r="D23" s="48">
        <v>0</v>
      </c>
      <c r="E23" s="54"/>
      <c r="F23" s="54"/>
      <c r="G23" s="54"/>
      <c r="H23" s="53">
        <f t="shared" si="2"/>
        <v>0</v>
      </c>
    </row>
    <row r="24" spans="1:21" s="12" customFormat="1" ht="18" customHeight="1" x14ac:dyDescent="0.25">
      <c r="A24" s="23" t="s">
        <v>7</v>
      </c>
      <c r="C24" s="48">
        <v>15452000</v>
      </c>
      <c r="D24" s="48"/>
      <c r="E24" s="54"/>
      <c r="F24" s="54"/>
      <c r="G24" s="54"/>
      <c r="H24" s="53">
        <f t="shared" si="2"/>
        <v>0</v>
      </c>
    </row>
    <row r="25" spans="1:21" ht="15.75" thickBot="1" x14ac:dyDescent="0.3">
      <c r="A25" s="24" t="s">
        <v>8</v>
      </c>
      <c r="B25" s="21"/>
      <c r="C25" s="63">
        <v>28891685</v>
      </c>
      <c r="D25" s="63"/>
      <c r="E25" s="9">
        <v>1915673.99</v>
      </c>
      <c r="F25" s="9">
        <v>1882891.86</v>
      </c>
      <c r="G25" s="9">
        <v>1860545.98</v>
      </c>
      <c r="H25" s="53">
        <f t="shared" si="2"/>
        <v>5659111.8300000001</v>
      </c>
    </row>
    <row r="26" spans="1:21" ht="15.75" thickBot="1" x14ac:dyDescent="0.3">
      <c r="A26" s="19" t="s">
        <v>9</v>
      </c>
      <c r="B26" s="21"/>
      <c r="C26" s="49">
        <f>SUM(C27:C35)</f>
        <v>160955010</v>
      </c>
      <c r="D26" s="49">
        <f>SUM(D27:D35)</f>
        <v>0</v>
      </c>
      <c r="E26" s="79">
        <f t="shared" ref="E26:G26" si="3">SUM(E27:E35)</f>
        <v>1600452.8599999999</v>
      </c>
      <c r="F26" s="79">
        <f t="shared" si="3"/>
        <v>2553135.3200000003</v>
      </c>
      <c r="G26" s="79">
        <f t="shared" si="3"/>
        <v>4891288.84</v>
      </c>
      <c r="H26" s="62">
        <f>SUM(H27:H35)</f>
        <v>9044877.0199999996</v>
      </c>
      <c r="J26" s="11"/>
    </row>
    <row r="27" spans="1:21" x14ac:dyDescent="0.25">
      <c r="A27" s="20" t="s">
        <v>10</v>
      </c>
      <c r="B27" s="21"/>
      <c r="C27" s="50">
        <v>11594000</v>
      </c>
      <c r="D27" s="50"/>
      <c r="E27" s="37">
        <v>635412.98</v>
      </c>
      <c r="F27" s="37">
        <v>376423.72</v>
      </c>
      <c r="G27" s="37">
        <v>863988.15</v>
      </c>
      <c r="H27" s="53">
        <f>SUM(E27:G27)</f>
        <v>1875824.85</v>
      </c>
      <c r="J27" s="11"/>
    </row>
    <row r="28" spans="1:21" x14ac:dyDescent="0.25">
      <c r="A28" s="22" t="s">
        <v>11</v>
      </c>
      <c r="B28" s="21"/>
      <c r="C28" s="48">
        <v>13115360</v>
      </c>
      <c r="D28" s="48"/>
      <c r="E28" s="54">
        <v>299731.8</v>
      </c>
      <c r="F28" s="54">
        <v>0</v>
      </c>
      <c r="G28" s="54">
        <v>423657.39</v>
      </c>
      <c r="H28" s="53">
        <f t="shared" ref="H28:H53" si="4">SUM(E28:G28)</f>
        <v>723389.19</v>
      </c>
    </row>
    <row r="29" spans="1:21" x14ac:dyDescent="0.25">
      <c r="A29" s="20" t="s">
        <v>12</v>
      </c>
      <c r="B29" s="21"/>
      <c r="C29" s="48">
        <v>18307556</v>
      </c>
      <c r="D29" s="48"/>
      <c r="E29" s="54">
        <v>0</v>
      </c>
      <c r="F29" s="54">
        <v>586565.30000000005</v>
      </c>
      <c r="G29" s="54">
        <v>343217.33</v>
      </c>
      <c r="H29" s="53">
        <f t="shared" si="4"/>
        <v>929782.63000000012</v>
      </c>
    </row>
    <row r="30" spans="1:21" ht="18" customHeight="1" x14ac:dyDescent="0.25">
      <c r="A30" s="20" t="s">
        <v>13</v>
      </c>
      <c r="B30" s="21"/>
      <c r="C30" s="48">
        <v>12029990</v>
      </c>
      <c r="D30" s="48"/>
      <c r="E30" s="54">
        <v>0</v>
      </c>
      <c r="F30" s="54">
        <v>0</v>
      </c>
      <c r="G30" s="54">
        <v>196842.42</v>
      </c>
      <c r="H30" s="53">
        <f t="shared" si="4"/>
        <v>196842.42</v>
      </c>
      <c r="J30" s="11"/>
    </row>
    <row r="31" spans="1:21" x14ac:dyDescent="0.25">
      <c r="A31" s="20" t="s">
        <v>14</v>
      </c>
      <c r="B31" s="21"/>
      <c r="C31" s="48">
        <v>30329684</v>
      </c>
      <c r="D31" s="48"/>
      <c r="E31" s="54"/>
      <c r="F31" s="54">
        <v>83264.78</v>
      </c>
      <c r="G31" s="54">
        <v>300066.26</v>
      </c>
      <c r="H31" s="53">
        <f t="shared" si="4"/>
        <v>383331.04000000004</v>
      </c>
    </row>
    <row r="32" spans="1:21" x14ac:dyDescent="0.25">
      <c r="A32" s="20" t="s">
        <v>15</v>
      </c>
      <c r="B32" s="21"/>
      <c r="C32" s="48">
        <v>3000000</v>
      </c>
      <c r="D32" s="48"/>
      <c r="E32" s="54">
        <v>94398.1</v>
      </c>
      <c r="F32" s="54">
        <v>103712.6</v>
      </c>
      <c r="G32" s="54">
        <v>1353943.17</v>
      </c>
      <c r="H32" s="53">
        <f t="shared" si="4"/>
        <v>1552053.8699999999</v>
      </c>
    </row>
    <row r="33" spans="1:11" ht="45" x14ac:dyDescent="0.25">
      <c r="A33" s="20" t="s">
        <v>16</v>
      </c>
      <c r="B33" s="21"/>
      <c r="C33" s="48">
        <v>5560000</v>
      </c>
      <c r="D33" s="48"/>
      <c r="E33" s="80"/>
      <c r="F33" s="80"/>
      <c r="G33" s="80"/>
      <c r="H33" s="53">
        <f t="shared" si="4"/>
        <v>0</v>
      </c>
    </row>
    <row r="34" spans="1:11" ht="30" x14ac:dyDescent="0.25">
      <c r="A34" s="20" t="s">
        <v>17</v>
      </c>
      <c r="B34" s="21"/>
      <c r="C34" s="48">
        <v>35344300</v>
      </c>
      <c r="D34" s="48"/>
      <c r="E34" s="54">
        <v>570909.98</v>
      </c>
      <c r="F34" s="54">
        <v>652936.72</v>
      </c>
      <c r="G34" s="54">
        <v>287295</v>
      </c>
      <c r="H34" s="53">
        <f t="shared" si="4"/>
        <v>1511141.7</v>
      </c>
      <c r="J34" s="11"/>
    </row>
    <row r="35" spans="1:11" ht="15.75" thickBot="1" x14ac:dyDescent="0.3">
      <c r="A35" s="22" t="s">
        <v>18</v>
      </c>
      <c r="B35" s="21"/>
      <c r="C35" s="55">
        <v>31674120</v>
      </c>
      <c r="D35" s="55"/>
      <c r="E35" s="42">
        <v>0</v>
      </c>
      <c r="F35" s="42">
        <v>750232.2</v>
      </c>
      <c r="G35" s="42">
        <v>1122279.1200000001</v>
      </c>
      <c r="H35" s="53">
        <f t="shared" si="4"/>
        <v>1872511.32</v>
      </c>
    </row>
    <row r="36" spans="1:11" ht="27" customHeight="1" thickBot="1" x14ac:dyDescent="0.3">
      <c r="A36" s="19" t="s">
        <v>19</v>
      </c>
      <c r="B36" s="21"/>
      <c r="C36" s="49">
        <f t="shared" ref="C36:G36" si="5">SUM(C37:C45)</f>
        <v>19036550</v>
      </c>
      <c r="D36" s="49">
        <f t="shared" si="5"/>
        <v>10093601</v>
      </c>
      <c r="E36" s="64">
        <f t="shared" si="5"/>
        <v>0</v>
      </c>
      <c r="F36" s="64">
        <f t="shared" si="5"/>
        <v>250889</v>
      </c>
      <c r="G36" s="64">
        <f t="shared" si="5"/>
        <v>201753.59000000003</v>
      </c>
      <c r="H36" s="62">
        <f>SUM(H37:H45)</f>
        <v>452642.59</v>
      </c>
      <c r="K36" s="11"/>
    </row>
    <row r="37" spans="1:11" x14ac:dyDescent="0.25">
      <c r="A37" s="22" t="s">
        <v>20</v>
      </c>
      <c r="B37" s="21"/>
      <c r="C37" s="50">
        <v>470000</v>
      </c>
      <c r="D37" s="50"/>
      <c r="E37" s="37">
        <v>0</v>
      </c>
      <c r="F37" s="37">
        <v>86913</v>
      </c>
      <c r="G37" s="37">
        <v>32192</v>
      </c>
      <c r="H37" s="53">
        <f t="shared" si="4"/>
        <v>119105</v>
      </c>
    </row>
    <row r="38" spans="1:11" x14ac:dyDescent="0.25">
      <c r="A38" s="20" t="s">
        <v>21</v>
      </c>
      <c r="B38" s="21"/>
      <c r="C38" s="48">
        <v>760000</v>
      </c>
      <c r="D38" s="48"/>
      <c r="E38" s="54">
        <v>0</v>
      </c>
      <c r="F38" s="54"/>
      <c r="G38" s="54"/>
      <c r="H38" s="53">
        <f t="shared" si="4"/>
        <v>0</v>
      </c>
    </row>
    <row r="39" spans="1:11" x14ac:dyDescent="0.25">
      <c r="A39" s="22" t="s">
        <v>22</v>
      </c>
      <c r="B39" s="21"/>
      <c r="C39" s="48">
        <v>700000</v>
      </c>
      <c r="D39" s="48"/>
      <c r="E39" s="54">
        <v>0</v>
      </c>
      <c r="F39" s="54"/>
      <c r="G39" s="54">
        <v>118105.02</v>
      </c>
      <c r="H39" s="53">
        <f t="shared" si="4"/>
        <v>118105.02</v>
      </c>
    </row>
    <row r="40" spans="1:11" x14ac:dyDescent="0.25">
      <c r="A40" s="20" t="s">
        <v>23</v>
      </c>
      <c r="B40" s="21"/>
      <c r="C40" s="48">
        <v>200000</v>
      </c>
      <c r="D40" s="48"/>
      <c r="E40" s="54">
        <v>0</v>
      </c>
      <c r="F40" s="54"/>
      <c r="G40" s="54"/>
      <c r="H40" s="53">
        <f t="shared" si="4"/>
        <v>0</v>
      </c>
    </row>
    <row r="41" spans="1:11" x14ac:dyDescent="0.25">
      <c r="A41" s="22" t="s">
        <v>24</v>
      </c>
      <c r="B41" s="21"/>
      <c r="C41" s="48">
        <v>300000</v>
      </c>
      <c r="D41" s="48"/>
      <c r="E41" s="54">
        <v>0</v>
      </c>
      <c r="F41" s="54"/>
      <c r="G41" s="54"/>
      <c r="H41" s="53">
        <f t="shared" si="4"/>
        <v>0</v>
      </c>
    </row>
    <row r="42" spans="1:11" ht="30" x14ac:dyDescent="0.25">
      <c r="A42" s="33" t="s">
        <v>25</v>
      </c>
      <c r="B42" s="34"/>
      <c r="C42" s="48"/>
      <c r="D42" s="48"/>
      <c r="E42" s="54">
        <v>0</v>
      </c>
      <c r="F42" s="54"/>
      <c r="G42" s="54"/>
      <c r="H42" s="53">
        <f t="shared" si="4"/>
        <v>0</v>
      </c>
      <c r="J42" s="11"/>
    </row>
    <row r="43" spans="1:11" ht="30" x14ac:dyDescent="0.25">
      <c r="A43" s="39" t="s">
        <v>26</v>
      </c>
      <c r="B43" s="40"/>
      <c r="C43" s="48">
        <v>7100000</v>
      </c>
      <c r="D43" s="48"/>
      <c r="E43" s="54">
        <v>0</v>
      </c>
      <c r="F43" s="54">
        <v>4551</v>
      </c>
      <c r="G43" s="54"/>
      <c r="H43" s="53">
        <f t="shared" si="4"/>
        <v>4551</v>
      </c>
      <c r="I43" s="11"/>
    </row>
    <row r="44" spans="1:11" ht="45" x14ac:dyDescent="0.25">
      <c r="A44" s="20" t="s">
        <v>27</v>
      </c>
      <c r="B44" s="21"/>
      <c r="C44" s="48"/>
      <c r="D44" s="48">
        <v>0</v>
      </c>
      <c r="E44" s="54">
        <v>0</v>
      </c>
      <c r="F44" s="54"/>
      <c r="G44" s="54"/>
      <c r="H44" s="53">
        <f t="shared" si="4"/>
        <v>0</v>
      </c>
    </row>
    <row r="45" spans="1:11" ht="27" customHeight="1" thickBot="1" x14ac:dyDescent="0.3">
      <c r="A45" s="20" t="s">
        <v>28</v>
      </c>
      <c r="B45" s="21"/>
      <c r="C45" s="63">
        <v>9506550</v>
      </c>
      <c r="D45" s="63">
        <v>10093601</v>
      </c>
      <c r="E45" s="7">
        <v>0</v>
      </c>
      <c r="F45" s="7">
        <v>159425</v>
      </c>
      <c r="G45" s="7">
        <v>51456.57</v>
      </c>
      <c r="H45" s="53">
        <f t="shared" si="4"/>
        <v>210881.57</v>
      </c>
    </row>
    <row r="46" spans="1:11" s="10" customFormat="1" ht="37.5" customHeight="1" thickBot="1" x14ac:dyDescent="0.3">
      <c r="A46" s="19" t="s">
        <v>29</v>
      </c>
      <c r="B46" s="25"/>
      <c r="C46" s="49">
        <f>SUM(C47:C53)</f>
        <v>5136250</v>
      </c>
      <c r="D46" s="49">
        <f>SUM(D47:D53)</f>
        <v>5845000</v>
      </c>
      <c r="E46" s="49">
        <f t="shared" ref="E46:G46" si="6">SUM(E47:E53)</f>
        <v>10000</v>
      </c>
      <c r="F46" s="49">
        <f t="shared" si="6"/>
        <v>0</v>
      </c>
      <c r="G46" s="49">
        <f t="shared" si="6"/>
        <v>616036.66</v>
      </c>
      <c r="H46" s="49">
        <f>SUM(H47:H53)</f>
        <v>626036.66</v>
      </c>
    </row>
    <row r="47" spans="1:11" ht="30" x14ac:dyDescent="0.25">
      <c r="A47" s="20" t="s">
        <v>30</v>
      </c>
      <c r="B47" s="21"/>
      <c r="C47" s="50">
        <v>811000</v>
      </c>
      <c r="D47" s="50">
        <v>2725000</v>
      </c>
      <c r="E47" s="37">
        <v>0</v>
      </c>
      <c r="F47" s="37">
        <v>0</v>
      </c>
      <c r="G47" s="37">
        <v>606036.66</v>
      </c>
      <c r="H47" s="53">
        <f t="shared" si="4"/>
        <v>606036.66</v>
      </c>
    </row>
    <row r="48" spans="1:11" ht="30" x14ac:dyDescent="0.25">
      <c r="A48" s="20" t="s">
        <v>31</v>
      </c>
      <c r="B48" s="21"/>
      <c r="C48" s="48"/>
      <c r="D48" s="54"/>
      <c r="E48" s="54">
        <v>0</v>
      </c>
      <c r="F48" s="54">
        <v>0</v>
      </c>
      <c r="G48" s="54"/>
      <c r="H48" s="53">
        <f t="shared" si="4"/>
        <v>0</v>
      </c>
    </row>
    <row r="49" spans="1:11" ht="30" x14ac:dyDescent="0.25">
      <c r="A49" s="20" t="s">
        <v>32</v>
      </c>
      <c r="B49" s="21"/>
      <c r="C49" s="48"/>
      <c r="D49" s="54"/>
      <c r="E49" s="54">
        <v>0</v>
      </c>
      <c r="F49" s="54">
        <v>0</v>
      </c>
      <c r="G49" s="54"/>
      <c r="H49" s="53">
        <f t="shared" si="4"/>
        <v>0</v>
      </c>
    </row>
    <row r="50" spans="1:11" ht="30" x14ac:dyDescent="0.25">
      <c r="A50" s="20" t="s">
        <v>33</v>
      </c>
      <c r="B50" s="21"/>
      <c r="C50" s="48"/>
      <c r="D50" s="54"/>
      <c r="E50" s="54">
        <v>0</v>
      </c>
      <c r="F50" s="54">
        <v>0</v>
      </c>
      <c r="G50" s="54"/>
      <c r="H50" s="53">
        <f t="shared" si="4"/>
        <v>0</v>
      </c>
    </row>
    <row r="51" spans="1:11" ht="30" x14ac:dyDescent="0.25">
      <c r="A51" s="20" t="s">
        <v>34</v>
      </c>
      <c r="B51" s="21"/>
      <c r="C51" s="48"/>
      <c r="D51" s="54"/>
      <c r="E51" s="54">
        <v>0</v>
      </c>
      <c r="F51" s="54">
        <v>0</v>
      </c>
      <c r="G51" s="54"/>
      <c r="H51" s="53">
        <f t="shared" si="4"/>
        <v>0</v>
      </c>
    </row>
    <row r="52" spans="1:11" ht="30" x14ac:dyDescent="0.25">
      <c r="A52" s="20" t="s">
        <v>35</v>
      </c>
      <c r="B52" s="21"/>
      <c r="C52" s="48">
        <v>4205250</v>
      </c>
      <c r="D52" s="48">
        <v>3000000</v>
      </c>
      <c r="E52" s="54">
        <v>0</v>
      </c>
      <c r="F52" s="54">
        <v>0</v>
      </c>
      <c r="G52" s="54"/>
      <c r="H52" s="53">
        <f t="shared" si="4"/>
        <v>0</v>
      </c>
    </row>
    <row r="53" spans="1:11" ht="30.75" thickBot="1" x14ac:dyDescent="0.3">
      <c r="A53" s="20" t="s">
        <v>36</v>
      </c>
      <c r="B53" s="21"/>
      <c r="C53" s="63">
        <v>120000</v>
      </c>
      <c r="D53" s="7">
        <v>120000</v>
      </c>
      <c r="E53" s="7">
        <v>10000</v>
      </c>
      <c r="F53" s="7">
        <v>0</v>
      </c>
      <c r="G53" s="7">
        <v>10000</v>
      </c>
      <c r="H53" s="53">
        <f t="shared" si="4"/>
        <v>20000</v>
      </c>
    </row>
    <row r="54" spans="1:11" ht="15.75" thickBot="1" x14ac:dyDescent="0.3">
      <c r="A54" s="19" t="s">
        <v>37</v>
      </c>
      <c r="B54" s="21"/>
      <c r="C54" s="51">
        <f>+C55+C56+C57+C58+C59+C60+C61</f>
        <v>0</v>
      </c>
      <c r="D54" s="51">
        <f t="shared" ref="D54:G54" si="7">+D55+D56+D57+D58+D59+D60+D61</f>
        <v>0</v>
      </c>
      <c r="E54" s="51">
        <f t="shared" si="7"/>
        <v>0</v>
      </c>
      <c r="F54" s="51">
        <f t="shared" si="7"/>
        <v>0</v>
      </c>
      <c r="G54" s="51">
        <f t="shared" si="7"/>
        <v>0</v>
      </c>
      <c r="H54" s="53">
        <f t="shared" ref="H54:H61" si="8">SUM(E54:E54)</f>
        <v>0</v>
      </c>
    </row>
    <row r="55" spans="1:11" ht="30" x14ac:dyDescent="0.25">
      <c r="A55" s="20" t="s">
        <v>38</v>
      </c>
      <c r="B55" s="21"/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53">
        <f t="shared" si="8"/>
        <v>0</v>
      </c>
    </row>
    <row r="56" spans="1:11" ht="30" x14ac:dyDescent="0.25">
      <c r="A56" s="20" t="s">
        <v>39</v>
      </c>
      <c r="B56" s="21"/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3">
        <f t="shared" si="8"/>
        <v>0</v>
      </c>
    </row>
    <row r="57" spans="1:11" ht="30" x14ac:dyDescent="0.25">
      <c r="A57" s="20" t="s">
        <v>40</v>
      </c>
      <c r="B57" s="21"/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3">
        <f t="shared" si="8"/>
        <v>0</v>
      </c>
    </row>
    <row r="58" spans="1:11" ht="30" x14ac:dyDescent="0.25">
      <c r="A58" s="33" t="s">
        <v>41</v>
      </c>
      <c r="B58" s="34"/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3">
        <f t="shared" si="8"/>
        <v>0</v>
      </c>
    </row>
    <row r="59" spans="1:11" ht="30" x14ac:dyDescent="0.25">
      <c r="A59" s="39" t="s">
        <v>42</v>
      </c>
      <c r="B59" s="40"/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3">
        <f t="shared" si="8"/>
        <v>0</v>
      </c>
    </row>
    <row r="60" spans="1:11" ht="30" x14ac:dyDescent="0.25">
      <c r="A60" s="20" t="s">
        <v>43</v>
      </c>
      <c r="B60" s="21"/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3">
        <f t="shared" si="8"/>
        <v>0</v>
      </c>
    </row>
    <row r="61" spans="1:11" ht="30.75" thickBot="1" x14ac:dyDescent="0.3">
      <c r="A61" s="20" t="s">
        <v>44</v>
      </c>
      <c r="B61" s="21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53">
        <f t="shared" si="8"/>
        <v>0</v>
      </c>
    </row>
    <row r="62" spans="1:11" ht="30.75" thickBot="1" x14ac:dyDescent="0.3">
      <c r="A62" s="19" t="s">
        <v>45</v>
      </c>
      <c r="B62" s="21"/>
      <c r="C62" s="49">
        <f>SUM(C63:C71)</f>
        <v>6771050</v>
      </c>
      <c r="D62" s="49">
        <f>SUM(D63:D71)</f>
        <v>8541433</v>
      </c>
      <c r="E62" s="49">
        <f t="shared" ref="E62:G62" si="9">SUM(E63:E71)</f>
        <v>0</v>
      </c>
      <c r="F62" s="49">
        <f t="shared" si="9"/>
        <v>35487.74</v>
      </c>
      <c r="G62" s="49">
        <f t="shared" si="9"/>
        <v>229512.12</v>
      </c>
      <c r="H62" s="49">
        <f>SUM(H63:H71)</f>
        <v>264999.86</v>
      </c>
      <c r="K62" s="11"/>
    </row>
    <row r="63" spans="1:11" x14ac:dyDescent="0.25">
      <c r="A63" s="20" t="s">
        <v>46</v>
      </c>
      <c r="B63" s="21"/>
      <c r="C63" s="63">
        <v>5846750</v>
      </c>
      <c r="D63" s="63">
        <v>1777200</v>
      </c>
      <c r="E63" s="7">
        <v>0</v>
      </c>
      <c r="F63" s="7">
        <v>35487.74</v>
      </c>
      <c r="G63" s="7">
        <v>229512.12</v>
      </c>
      <c r="H63" s="53">
        <f>SUM(E63:G63)</f>
        <v>264999.86</v>
      </c>
    </row>
    <row r="64" spans="1:11" ht="30" x14ac:dyDescent="0.25">
      <c r="A64" s="20" t="s">
        <v>47</v>
      </c>
      <c r="B64" s="21"/>
      <c r="C64" s="48">
        <v>706800</v>
      </c>
      <c r="D64" s="48">
        <v>1339733</v>
      </c>
      <c r="E64" s="54">
        <v>0</v>
      </c>
      <c r="F64" s="54">
        <v>0</v>
      </c>
      <c r="G64" s="37">
        <v>0</v>
      </c>
      <c r="H64" s="53">
        <f t="shared" ref="H64:H71" si="10">SUM(E64:E64)</f>
        <v>0</v>
      </c>
    </row>
    <row r="65" spans="1:11" ht="30" x14ac:dyDescent="0.25">
      <c r="A65" s="20" t="s">
        <v>48</v>
      </c>
      <c r="B65" s="21"/>
      <c r="C65" s="48"/>
      <c r="D65" s="54"/>
      <c r="E65" s="54">
        <v>0</v>
      </c>
      <c r="F65" s="54">
        <v>0</v>
      </c>
      <c r="G65" s="54">
        <v>0</v>
      </c>
      <c r="H65" s="53">
        <f t="shared" si="10"/>
        <v>0</v>
      </c>
    </row>
    <row r="66" spans="1:11" ht="30" x14ac:dyDescent="0.25">
      <c r="A66" s="20" t="s">
        <v>49</v>
      </c>
      <c r="B66" s="21"/>
      <c r="C66" s="48">
        <v>0</v>
      </c>
      <c r="D66" s="54">
        <v>4614000</v>
      </c>
      <c r="E66" s="54">
        <v>0</v>
      </c>
      <c r="F66" s="54">
        <v>0</v>
      </c>
      <c r="G66" s="54">
        <v>0</v>
      </c>
      <c r="H66" s="53">
        <f t="shared" si="10"/>
        <v>0</v>
      </c>
    </row>
    <row r="67" spans="1:11" ht="30" x14ac:dyDescent="0.25">
      <c r="A67" s="20" t="s">
        <v>50</v>
      </c>
      <c r="B67" s="21"/>
      <c r="C67" s="48">
        <v>217500</v>
      </c>
      <c r="D67" s="54">
        <v>607000</v>
      </c>
      <c r="E67" s="54">
        <v>0</v>
      </c>
      <c r="F67" s="54">
        <v>0</v>
      </c>
      <c r="G67" s="54">
        <v>0</v>
      </c>
      <c r="H67" s="53">
        <f t="shared" si="10"/>
        <v>0</v>
      </c>
    </row>
    <row r="68" spans="1:11" ht="22.5" customHeight="1" x14ac:dyDescent="0.25">
      <c r="A68" s="20" t="s">
        <v>51</v>
      </c>
      <c r="B68" s="21"/>
      <c r="C68" s="48"/>
      <c r="D68" s="54">
        <v>37500</v>
      </c>
      <c r="E68" s="54">
        <v>0</v>
      </c>
      <c r="F68" s="54">
        <v>0</v>
      </c>
      <c r="G68" s="54">
        <v>0</v>
      </c>
      <c r="H68" s="53">
        <f t="shared" si="10"/>
        <v>0</v>
      </c>
    </row>
    <row r="69" spans="1:11" ht="19.5" customHeight="1" x14ac:dyDescent="0.25">
      <c r="A69" s="20" t="s">
        <v>52</v>
      </c>
      <c r="B69" s="21"/>
      <c r="C69" s="48"/>
      <c r="D69" s="54"/>
      <c r="E69" s="54">
        <v>0</v>
      </c>
      <c r="F69" s="54">
        <v>0</v>
      </c>
      <c r="G69" s="54">
        <v>0</v>
      </c>
      <c r="H69" s="53">
        <f t="shared" si="10"/>
        <v>0</v>
      </c>
    </row>
    <row r="70" spans="1:11" ht="20.25" customHeight="1" x14ac:dyDescent="0.25">
      <c r="A70" s="20" t="s">
        <v>53</v>
      </c>
      <c r="B70" s="21"/>
      <c r="C70" s="48">
        <v>0</v>
      </c>
      <c r="D70" s="54"/>
      <c r="E70" s="54">
        <v>0</v>
      </c>
      <c r="F70" s="54">
        <v>0</v>
      </c>
      <c r="G70" s="54">
        <v>0</v>
      </c>
      <c r="H70" s="53">
        <f t="shared" si="10"/>
        <v>0</v>
      </c>
    </row>
    <row r="71" spans="1:11" ht="44.25" customHeight="1" thickBot="1" x14ac:dyDescent="0.3">
      <c r="A71" s="20" t="s">
        <v>54</v>
      </c>
      <c r="B71" s="21"/>
      <c r="C71" s="63"/>
      <c r="D71" s="7">
        <v>166000</v>
      </c>
      <c r="E71" s="7">
        <v>0</v>
      </c>
      <c r="F71" s="7">
        <v>0</v>
      </c>
      <c r="G71" s="54">
        <v>0</v>
      </c>
      <c r="H71" s="53">
        <f t="shared" si="10"/>
        <v>0</v>
      </c>
    </row>
    <row r="72" spans="1:11" ht="15.75" thickBot="1" x14ac:dyDescent="0.3">
      <c r="A72" s="19" t="s">
        <v>55</v>
      </c>
      <c r="B72" s="21"/>
      <c r="C72" s="64">
        <f t="shared" ref="C72:E72" si="11">SUM(C73:C76)</f>
        <v>0</v>
      </c>
      <c r="D72" s="64">
        <f t="shared" ref="D72" si="12">SUM(D73:D76)</f>
        <v>0</v>
      </c>
      <c r="E72" s="64">
        <f t="shared" si="11"/>
        <v>0</v>
      </c>
      <c r="F72" s="64">
        <f t="shared" ref="F72:G72" si="13">SUM(F73:F76)</f>
        <v>0</v>
      </c>
      <c r="G72" s="64">
        <f t="shared" si="13"/>
        <v>0</v>
      </c>
      <c r="H72" s="64">
        <f t="shared" ref="H72" si="14">SUM(H73:H76)</f>
        <v>0</v>
      </c>
    </row>
    <row r="73" spans="1:11" x14ac:dyDescent="0.25">
      <c r="A73" s="20" t="s">
        <v>56</v>
      </c>
      <c r="B73" s="21"/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53">
        <f t="shared" ref="H73:H83" si="15">SUM(E73:E73)</f>
        <v>0</v>
      </c>
    </row>
    <row r="74" spans="1:11" x14ac:dyDescent="0.25">
      <c r="A74" s="20" t="s">
        <v>57</v>
      </c>
      <c r="B74" s="21"/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3">
        <f t="shared" si="15"/>
        <v>0</v>
      </c>
    </row>
    <row r="75" spans="1:11" x14ac:dyDescent="0.25">
      <c r="A75" s="43" t="s">
        <v>58</v>
      </c>
      <c r="B75" s="34"/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53">
        <f t="shared" si="15"/>
        <v>0</v>
      </c>
      <c r="J75" s="11"/>
    </row>
    <row r="76" spans="1:11" ht="45.75" thickBot="1" x14ac:dyDescent="0.3">
      <c r="A76" s="39" t="s">
        <v>59</v>
      </c>
      <c r="B76" s="40"/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53">
        <f t="shared" si="15"/>
        <v>0</v>
      </c>
      <c r="K76" t="s">
        <v>96</v>
      </c>
    </row>
    <row r="77" spans="1:11" ht="45.75" customHeight="1" thickBot="1" x14ac:dyDescent="0.3">
      <c r="A77" s="19" t="s">
        <v>60</v>
      </c>
      <c r="B77" s="21"/>
      <c r="C77" s="64">
        <f t="shared" ref="C77:D77" si="16">SUM(C78:C79)</f>
        <v>0</v>
      </c>
      <c r="D77" s="64">
        <f t="shared" si="16"/>
        <v>0</v>
      </c>
      <c r="E77" s="64">
        <f t="shared" ref="E77:F77" si="17">SUM(E78:E79)</f>
        <v>0</v>
      </c>
      <c r="F77" s="64">
        <f t="shared" si="17"/>
        <v>0</v>
      </c>
      <c r="G77" s="64">
        <f t="shared" ref="G77" si="18">SUM(G78:G79)</f>
        <v>0</v>
      </c>
      <c r="H77" s="53">
        <f t="shared" si="15"/>
        <v>0</v>
      </c>
    </row>
    <row r="78" spans="1:11" ht="45.75" customHeight="1" x14ac:dyDescent="0.25">
      <c r="A78" s="20" t="s">
        <v>61</v>
      </c>
      <c r="B78" s="21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53">
        <f t="shared" si="15"/>
        <v>0</v>
      </c>
    </row>
    <row r="79" spans="1:11" ht="30.75" thickBot="1" x14ac:dyDescent="0.3">
      <c r="A79" s="20" t="s">
        <v>62</v>
      </c>
      <c r="B79" s="21"/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53">
        <f t="shared" si="15"/>
        <v>0</v>
      </c>
    </row>
    <row r="80" spans="1:11" ht="15.75" thickBot="1" x14ac:dyDescent="0.3">
      <c r="A80" s="19" t="s">
        <v>63</v>
      </c>
      <c r="B80" s="21"/>
      <c r="C80" s="64">
        <f t="shared" ref="C80:D80" si="19">SUM(C81:C83)</f>
        <v>0</v>
      </c>
      <c r="D80" s="64">
        <f t="shared" si="19"/>
        <v>0</v>
      </c>
      <c r="E80" s="64">
        <f t="shared" ref="E80" si="20">SUM(E81:E83)</f>
        <v>0</v>
      </c>
      <c r="F80" s="64">
        <f>+F84</f>
        <v>223.25</v>
      </c>
      <c r="G80" s="64">
        <f>+G84</f>
        <v>0</v>
      </c>
      <c r="H80" s="64">
        <f>+H84</f>
        <v>223.25</v>
      </c>
    </row>
    <row r="81" spans="1:11" x14ac:dyDescent="0.25">
      <c r="A81" s="22" t="s">
        <v>64</v>
      </c>
      <c r="B81" s="21"/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53">
        <f t="shared" si="15"/>
        <v>0</v>
      </c>
    </row>
    <row r="82" spans="1:11" x14ac:dyDescent="0.25">
      <c r="A82" s="22" t="s">
        <v>65</v>
      </c>
      <c r="B82" s="21"/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3">
        <f t="shared" si="15"/>
        <v>0</v>
      </c>
      <c r="J82" s="11"/>
      <c r="K82" s="11"/>
    </row>
    <row r="83" spans="1:11" ht="30" x14ac:dyDescent="0.25">
      <c r="A83" s="20" t="s">
        <v>66</v>
      </c>
      <c r="B83" s="21"/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3">
        <f t="shared" si="15"/>
        <v>0</v>
      </c>
    </row>
    <row r="84" spans="1:11" ht="45.75" thickBot="1" x14ac:dyDescent="0.3">
      <c r="A84" s="20" t="s">
        <v>98</v>
      </c>
      <c r="B84" s="21"/>
      <c r="C84" s="54">
        <v>0</v>
      </c>
      <c r="D84" s="54">
        <v>0</v>
      </c>
      <c r="E84" s="54">
        <v>0</v>
      </c>
      <c r="F84" s="7">
        <v>223.25</v>
      </c>
      <c r="G84" s="54">
        <v>0</v>
      </c>
      <c r="H84" s="53">
        <f>SUM(E84:F84)</f>
        <v>223.25</v>
      </c>
    </row>
    <row r="85" spans="1:11" ht="15.75" thickBot="1" x14ac:dyDescent="0.3">
      <c r="A85" s="26" t="s">
        <v>67</v>
      </c>
      <c r="B85" s="27"/>
      <c r="C85" s="51">
        <f>+C19</f>
        <v>446262545</v>
      </c>
      <c r="D85" s="51">
        <f>+D19</f>
        <v>24480034</v>
      </c>
      <c r="E85" s="65">
        <f t="shared" ref="E85" si="21">+E20+E26+E36+E46+E62</f>
        <v>16479663.539999999</v>
      </c>
      <c r="F85" s="65">
        <f>+F20+F26+F36+F46+F62+F80</f>
        <v>17512180.619999997</v>
      </c>
      <c r="G85" s="65">
        <f>+G20+G26+G36+G46+G62+G80</f>
        <v>20454658.190000001</v>
      </c>
      <c r="H85" s="65">
        <f>+H20+H26+H36+H46+H62+H80</f>
        <v>54446502.349999994</v>
      </c>
      <c r="J85" s="11"/>
    </row>
    <row r="86" spans="1:11" ht="15.75" thickBot="1" x14ac:dyDescent="0.3">
      <c r="A86" s="23"/>
      <c r="B86" s="21"/>
      <c r="C86" s="66"/>
      <c r="D86" s="32"/>
      <c r="E86" s="7"/>
      <c r="F86" s="7"/>
      <c r="G86" s="7"/>
      <c r="H86" s="8"/>
    </row>
    <row r="87" spans="1:11" ht="15.75" thickBot="1" x14ac:dyDescent="0.3">
      <c r="A87" s="28" t="s">
        <v>68</v>
      </c>
      <c r="B87" s="29"/>
      <c r="C87" s="51"/>
      <c r="D87" s="67"/>
      <c r="E87" s="67">
        <v>0</v>
      </c>
      <c r="F87" s="67">
        <v>0</v>
      </c>
      <c r="G87" s="67">
        <v>0</v>
      </c>
      <c r="H87" s="78">
        <v>0</v>
      </c>
    </row>
    <row r="88" spans="1:11" ht="30" x14ac:dyDescent="0.25">
      <c r="A88" s="19" t="s">
        <v>69</v>
      </c>
      <c r="B88" s="21"/>
      <c r="C88" s="50">
        <v>0</v>
      </c>
      <c r="D88" s="46"/>
      <c r="E88" s="46">
        <v>0</v>
      </c>
      <c r="F88" s="46">
        <v>0</v>
      </c>
      <c r="G88" s="46">
        <v>0</v>
      </c>
      <c r="H88" s="53">
        <f t="shared" ref="H88:H93" si="22">SUM(E88:E88)</f>
        <v>0</v>
      </c>
    </row>
    <row r="89" spans="1:11" ht="30" x14ac:dyDescent="0.25">
      <c r="A89" s="20" t="s">
        <v>70</v>
      </c>
      <c r="B89" s="21"/>
      <c r="C89" s="48">
        <v>0</v>
      </c>
      <c r="D89" s="56"/>
      <c r="E89" s="56">
        <v>0</v>
      </c>
      <c r="F89" s="56">
        <v>0</v>
      </c>
      <c r="G89" s="56">
        <v>0</v>
      </c>
      <c r="H89" s="53">
        <f t="shared" si="22"/>
        <v>0</v>
      </c>
    </row>
    <row r="90" spans="1:11" ht="30.75" thickBot="1" x14ac:dyDescent="0.3">
      <c r="A90" s="20" t="s">
        <v>71</v>
      </c>
      <c r="B90" s="21"/>
      <c r="C90" s="68"/>
      <c r="D90" s="8"/>
      <c r="E90" s="8">
        <v>0</v>
      </c>
      <c r="F90" s="8">
        <v>0</v>
      </c>
      <c r="G90" s="8">
        <v>0</v>
      </c>
      <c r="H90" s="53">
        <f t="shared" si="22"/>
        <v>0</v>
      </c>
      <c r="J90" s="11"/>
    </row>
    <row r="91" spans="1:11" ht="15.75" thickBot="1" x14ac:dyDescent="0.3">
      <c r="A91" s="19" t="s">
        <v>72</v>
      </c>
      <c r="C91" s="69">
        <v>0</v>
      </c>
      <c r="D91" s="67"/>
      <c r="E91" s="67">
        <v>0</v>
      </c>
      <c r="F91" s="67">
        <v>0</v>
      </c>
      <c r="G91" s="67">
        <v>0</v>
      </c>
      <c r="H91" s="53">
        <f t="shared" si="22"/>
        <v>0</v>
      </c>
    </row>
    <row r="92" spans="1:11" x14ac:dyDescent="0.25">
      <c r="A92" s="22" t="s">
        <v>73</v>
      </c>
      <c r="B92" s="21"/>
      <c r="C92" s="63">
        <v>0</v>
      </c>
      <c r="D92" s="8"/>
      <c r="E92" s="8">
        <v>0</v>
      </c>
      <c r="F92" s="8">
        <v>0</v>
      </c>
      <c r="G92" s="8">
        <v>0</v>
      </c>
      <c r="H92" s="53">
        <f t="shared" si="22"/>
        <v>0</v>
      </c>
    </row>
    <row r="93" spans="1:11" x14ac:dyDescent="0.25">
      <c r="A93" s="22" t="s">
        <v>74</v>
      </c>
      <c r="C93" s="70"/>
      <c r="D93" s="56"/>
      <c r="E93" s="56">
        <v>0</v>
      </c>
      <c r="F93" s="56">
        <v>0</v>
      </c>
      <c r="G93" s="56">
        <v>0</v>
      </c>
      <c r="H93" s="53">
        <f t="shared" si="22"/>
        <v>0</v>
      </c>
    </row>
    <row r="94" spans="1:11" x14ac:dyDescent="0.25">
      <c r="A94" s="22"/>
      <c r="C94" s="72">
        <v>0</v>
      </c>
      <c r="D94" s="71"/>
      <c r="E94" s="8"/>
      <c r="F94" s="8"/>
      <c r="G94" s="8"/>
      <c r="H94" s="8"/>
    </row>
    <row r="95" spans="1:11" ht="15.75" thickBot="1" x14ac:dyDescent="0.3">
      <c r="A95" s="22"/>
      <c r="C95" s="73"/>
      <c r="D95" s="8"/>
      <c r="E95" s="8"/>
      <c r="F95" s="8"/>
      <c r="G95" s="8"/>
      <c r="H95" s="8"/>
    </row>
    <row r="96" spans="1:11" ht="15.75" thickBot="1" x14ac:dyDescent="0.3">
      <c r="A96" s="30" t="s">
        <v>75</v>
      </c>
      <c r="C96" s="74"/>
      <c r="D96" s="67"/>
      <c r="E96" s="67">
        <v>0</v>
      </c>
      <c r="F96" s="67"/>
      <c r="G96" s="67"/>
      <c r="H96" s="67">
        <v>0</v>
      </c>
    </row>
    <row r="97" spans="1:10" ht="30.75" thickBot="1" x14ac:dyDescent="0.3">
      <c r="A97" s="20" t="s">
        <v>76</v>
      </c>
      <c r="B97" s="21"/>
      <c r="C97" s="76">
        <v>0</v>
      </c>
      <c r="D97" s="76"/>
      <c r="E97" s="76">
        <v>0</v>
      </c>
      <c r="F97" s="76"/>
      <c r="G97" s="76"/>
      <c r="H97" s="76">
        <v>0</v>
      </c>
      <c r="J97" s="11"/>
    </row>
    <row r="98" spans="1:10" ht="15.75" thickTop="1" x14ac:dyDescent="0.25">
      <c r="A98" s="26" t="s">
        <v>77</v>
      </c>
      <c r="B98" s="27"/>
      <c r="C98" s="75">
        <v>0</v>
      </c>
      <c r="D98" s="75"/>
      <c r="E98" s="75">
        <v>0</v>
      </c>
      <c r="F98" s="75">
        <v>0</v>
      </c>
      <c r="G98" s="75"/>
      <c r="H98" s="75">
        <v>0</v>
      </c>
      <c r="J98" s="11"/>
    </row>
    <row r="99" spans="1:10" x14ac:dyDescent="0.25">
      <c r="A99" s="45"/>
      <c r="B99" s="34"/>
      <c r="C99" s="35"/>
      <c r="D99" s="36"/>
      <c r="E99" s="38"/>
      <c r="F99" s="38"/>
      <c r="G99" s="38"/>
      <c r="H99" s="46"/>
      <c r="J99" s="11"/>
    </row>
    <row r="100" spans="1:10" ht="21" customHeight="1" thickBot="1" x14ac:dyDescent="0.3">
      <c r="A100" s="44" t="s">
        <v>78</v>
      </c>
      <c r="B100" s="31"/>
      <c r="C100" s="77">
        <f>+C85+C98</f>
        <v>446262545</v>
      </c>
      <c r="D100" s="77">
        <f>+D85+D98</f>
        <v>24480034</v>
      </c>
      <c r="E100" s="77">
        <f t="shared" ref="E100:F100" si="23">+E85+E98</f>
        <v>16479663.539999999</v>
      </c>
      <c r="F100" s="77">
        <f t="shared" si="23"/>
        <v>17512180.619999997</v>
      </c>
      <c r="G100" s="77"/>
      <c r="H100" s="77">
        <f>+H85+H98</f>
        <v>54446502.349999994</v>
      </c>
      <c r="J100" s="11"/>
    </row>
    <row r="101" spans="1:10" ht="15.75" thickTop="1" x14ac:dyDescent="0.25">
      <c r="A101" s="10" t="s">
        <v>85</v>
      </c>
      <c r="H101" s="11"/>
    </row>
    <row r="102" spans="1:10" x14ac:dyDescent="0.25">
      <c r="A102" s="2" t="s">
        <v>86</v>
      </c>
      <c r="E102" s="3"/>
      <c r="F102" s="3"/>
      <c r="G102" s="3"/>
      <c r="H102" s="3"/>
    </row>
    <row r="103" spans="1:10" x14ac:dyDescent="0.25">
      <c r="A103" s="2" t="s">
        <v>87</v>
      </c>
      <c r="E103" s="11"/>
      <c r="F103" s="11"/>
      <c r="G103" s="11"/>
      <c r="H103" s="11"/>
    </row>
    <row r="104" spans="1:10" x14ac:dyDescent="0.25">
      <c r="A104" s="2" t="s">
        <v>88</v>
      </c>
    </row>
    <row r="105" spans="1:10" x14ac:dyDescent="0.25">
      <c r="A105" s="2" t="s">
        <v>89</v>
      </c>
    </row>
    <row r="106" spans="1:10" x14ac:dyDescent="0.25">
      <c r="A106" s="2" t="s">
        <v>90</v>
      </c>
    </row>
    <row r="107" spans="1:10" x14ac:dyDescent="0.25">
      <c r="A107" s="2" t="s">
        <v>94</v>
      </c>
    </row>
    <row r="108" spans="1:10" x14ac:dyDescent="0.25">
      <c r="A108" s="2"/>
    </row>
    <row r="109" spans="1:10" x14ac:dyDescent="0.25">
      <c r="A109" s="2"/>
    </row>
    <row r="110" spans="1:10" x14ac:dyDescent="0.25">
      <c r="A110" s="2"/>
    </row>
    <row r="111" spans="1:10" x14ac:dyDescent="0.25">
      <c r="A111" s="2"/>
    </row>
    <row r="112" spans="1:10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ht="70.5" customHeight="1" x14ac:dyDescent="0.25">
      <c r="A118" s="2"/>
    </row>
  </sheetData>
  <mergeCells count="6">
    <mergeCell ref="E16:H16"/>
    <mergeCell ref="A12:I12"/>
    <mergeCell ref="A11:I11"/>
    <mergeCell ref="A13:I13"/>
    <mergeCell ref="A14:I14"/>
    <mergeCell ref="A15:I15"/>
  </mergeCells>
  <printOptions horizontalCentered="1"/>
  <pageMargins left="0.70866141732283472" right="0.70866141732283472" top="0.15748031496062992" bottom="0.15748031496062992" header="0.11811023622047245" footer="0.11811023622047245"/>
  <pageSetup scale="61" fitToHeight="0" orientation="portrait" r:id="rId1"/>
  <headerFooter>
    <oddFooter>Página &amp;P</oddFooter>
  </headerFooter>
  <rowBreaks count="2" manualBreakCount="2">
    <brk id="49" max="6" man="1"/>
    <brk id="76" max="6" man="1"/>
  </rowBreaks>
  <ignoredErrors>
    <ignoredError sqref="E72 E77 H26 H36 H46 H86:H99 H72:H79 H81:H8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2025-03-05T13:43:37Z</cp:lastPrinted>
  <dcterms:created xsi:type="dcterms:W3CDTF">2018-04-17T18:57:16Z</dcterms:created>
  <dcterms:modified xsi:type="dcterms:W3CDTF">2025-04-07T14:23:10Z</dcterms:modified>
  <cp:category/>
  <cp:contentStatus/>
</cp:coreProperties>
</file>